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2006 F5-7 Debreczeni T. EV" sheetId="1" r:id="rId1"/>
  </sheets>
  <definedNames>
    <definedName name="_xlnm.Print_Area" localSheetId="0">'2006 F5-7 Debreczeni T. EV'!$A$1:$AQ$15</definedName>
  </definedNames>
  <calcPr fullCalcOnLoad="1"/>
</workbook>
</file>

<file path=xl/sharedStrings.xml><?xml version="1.0" encoding="utf-8"?>
<sst xmlns="http://schemas.openxmlformats.org/spreadsheetml/2006/main" count="78" uniqueCount="36">
  <si>
    <t>Hely</t>
  </si>
  <si>
    <t>Név</t>
  </si>
  <si>
    <t>Klub</t>
  </si>
  <si>
    <t>Össz.</t>
  </si>
  <si>
    <t>Minős.</t>
  </si>
  <si>
    <t>Rangl.</t>
  </si>
  <si>
    <t>1. forduló</t>
  </si>
  <si>
    <t>2. forduló</t>
  </si>
  <si>
    <t>3. forduló</t>
  </si>
  <si>
    <t>4. forduló</t>
  </si>
  <si>
    <t>Ranglista</t>
  </si>
  <si>
    <t>pont</t>
  </si>
  <si>
    <t>perc</t>
  </si>
  <si>
    <t>mp</t>
  </si>
  <si>
    <t>m</t>
  </si>
  <si>
    <t>Pont</t>
  </si>
  <si>
    <t>Rusznák Miklós</t>
  </si>
  <si>
    <t>B. Szűcs István</t>
  </si>
  <si>
    <t>Hódmezővásárhely</t>
  </si>
  <si>
    <t>Herend</t>
  </si>
  <si>
    <t>Katona Mihály</t>
  </si>
  <si>
    <t>F5-7 kategória</t>
  </si>
  <si>
    <t>osztály</t>
  </si>
  <si>
    <t>BPMSE</t>
  </si>
  <si>
    <t>Berkó György</t>
  </si>
  <si>
    <t>Mayer János</t>
  </si>
  <si>
    <t>Rendező: Herendi Mod. SE</t>
  </si>
  <si>
    <t>13. DEBRECZENI TIBOR EMLÉKVERSENY</t>
  </si>
  <si>
    <t>F5-7 Országos Bajnokság 3. forduló</t>
  </si>
  <si>
    <t>2006.07.22. Szentgál</t>
  </si>
  <si>
    <t>Debreczeni Oszkár</t>
  </si>
  <si>
    <t>Habány Mihály</t>
  </si>
  <si>
    <t>BME</t>
  </si>
  <si>
    <t>Ujhelyi Gellért</t>
  </si>
  <si>
    <t>Kéry László</t>
  </si>
  <si>
    <t>Teimayer Erik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</si>
</sst>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4">
    <font>
      <sz val="10"/>
      <name val="Arial CE"/>
      <family val="0"/>
    </font>
    <font>
      <b/>
      <sz val="10"/>
      <name val="Arial CE"/>
      <family val="2"/>
    </font>
    <font>
      <sz val="7"/>
      <name val="Small Fonts"/>
      <family val="2"/>
    </font>
    <font>
      <sz val="16"/>
      <name val="Arial CE"/>
      <family val="0"/>
    </font>
    <font>
      <b/>
      <sz val="16"/>
      <name val="Times New Roman CE"/>
      <family val="1"/>
    </font>
    <font>
      <b/>
      <sz val="16"/>
      <name val="Arial CE"/>
      <family val="2"/>
    </font>
    <font>
      <sz val="16"/>
      <name val="Times New Roman CE"/>
      <family val="1"/>
    </font>
    <font>
      <sz val="12"/>
      <name val="Arial CE"/>
      <family val="0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3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"/>
  <sheetViews>
    <sheetView tabSelected="1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00390625" defaultRowHeight="12.75"/>
  <cols>
    <col min="1" max="1" width="5.125" style="17" bestFit="1" customWidth="1"/>
    <col min="2" max="2" width="16.875" style="17" bestFit="1" customWidth="1"/>
    <col min="3" max="3" width="16.625" style="17" bestFit="1" customWidth="1"/>
    <col min="4" max="4" width="5.875" style="17" bestFit="1" customWidth="1"/>
    <col min="5" max="5" width="7.00390625" style="17" bestFit="1" customWidth="1"/>
    <col min="6" max="6" width="7.25390625" style="17" bestFit="1" customWidth="1"/>
    <col min="7" max="7" width="7.00390625" style="17" bestFit="1" customWidth="1"/>
    <col min="8" max="10" width="3.375" style="17" customWidth="1"/>
    <col min="11" max="11" width="4.875" style="17" bestFit="1" customWidth="1"/>
    <col min="12" max="14" width="3.375" style="17" customWidth="1"/>
    <col min="15" max="15" width="4.875" style="17" bestFit="1" customWidth="1"/>
    <col min="16" max="16" width="4.00390625" style="17" customWidth="1"/>
    <col min="17" max="19" width="3.375" style="17" customWidth="1"/>
    <col min="20" max="20" width="4.875" style="17" bestFit="1" customWidth="1"/>
    <col min="21" max="23" width="3.375" style="17" customWidth="1"/>
    <col min="24" max="25" width="4.875" style="17" bestFit="1" customWidth="1"/>
    <col min="26" max="28" width="3.375" style="17" customWidth="1"/>
    <col min="29" max="29" width="4.75390625" style="17" bestFit="1" customWidth="1"/>
    <col min="30" max="32" width="3.375" style="17" customWidth="1"/>
    <col min="33" max="34" width="4.75390625" style="17" bestFit="1" customWidth="1"/>
    <col min="35" max="37" width="3.375" style="17" customWidth="1"/>
    <col min="38" max="38" width="4.75390625" style="17" bestFit="1" customWidth="1"/>
    <col min="39" max="41" width="3.375" style="17" customWidth="1"/>
    <col min="42" max="43" width="4.00390625" style="17" bestFit="1" customWidth="1"/>
    <col min="44" max="44" width="8.75390625" style="17" bestFit="1" customWidth="1"/>
    <col min="45" max="16384" width="9.125" style="17" customWidth="1"/>
  </cols>
  <sheetData>
    <row r="1" spans="1:43" s="11" customFormat="1" ht="20.25">
      <c r="A1" s="8" t="s">
        <v>21</v>
      </c>
      <c r="C1" s="12"/>
      <c r="G1" s="14"/>
      <c r="I1" s="15"/>
      <c r="J1" s="13"/>
      <c r="K1" s="13"/>
      <c r="L1" s="7" t="s">
        <v>27</v>
      </c>
      <c r="M1" s="13"/>
      <c r="R1" s="8"/>
      <c r="S1" s="8"/>
      <c r="V1" s="8"/>
      <c r="W1" s="8"/>
      <c r="X1" s="8"/>
      <c r="Z1" s="13"/>
      <c r="AA1" s="13"/>
      <c r="AB1" s="13"/>
      <c r="AC1" s="13"/>
      <c r="AD1" s="13"/>
      <c r="AE1" s="13"/>
      <c r="AF1" s="13"/>
      <c r="AG1" s="13"/>
      <c r="AH1" s="13"/>
      <c r="AI1" s="16"/>
      <c r="AJ1" s="13"/>
      <c r="AK1" s="42"/>
      <c r="AL1" s="42"/>
      <c r="AM1" s="42"/>
      <c r="AN1" s="42"/>
      <c r="AO1" s="43"/>
      <c r="AP1" s="42"/>
      <c r="AQ1" s="40" t="s">
        <v>29</v>
      </c>
    </row>
    <row r="2" spans="3:43" s="57" customFormat="1" ht="23.25" customHeight="1">
      <c r="C2" s="58"/>
      <c r="D2" s="59"/>
      <c r="H2" s="64"/>
      <c r="I2" s="60"/>
      <c r="J2" s="60"/>
      <c r="K2" s="61"/>
      <c r="N2" s="59" t="s">
        <v>28</v>
      </c>
      <c r="P2" s="59"/>
      <c r="AQ2" s="63" t="s">
        <v>26</v>
      </c>
    </row>
    <row r="3" spans="3:43" s="57" customFormat="1" ht="23.25" customHeight="1" thickBot="1">
      <c r="C3" s="58"/>
      <c r="D3" s="59"/>
      <c r="H3" s="64"/>
      <c r="I3" s="60"/>
      <c r="J3" s="60"/>
      <c r="K3" s="61"/>
      <c r="N3" s="62"/>
      <c r="O3" s="59"/>
      <c r="P3" s="59"/>
      <c r="AQ3" s="63"/>
    </row>
    <row r="4" spans="1:44" s="41" customFormat="1" ht="12.75">
      <c r="A4" s="66" t="s">
        <v>0</v>
      </c>
      <c r="B4" s="68" t="s">
        <v>1</v>
      </c>
      <c r="C4" s="68" t="s">
        <v>2</v>
      </c>
      <c r="D4" s="38" t="s">
        <v>3</v>
      </c>
      <c r="E4" s="39" t="s">
        <v>4</v>
      </c>
      <c r="F4" s="39" t="s">
        <v>4</v>
      </c>
      <c r="G4" s="44" t="s">
        <v>5</v>
      </c>
      <c r="H4" s="45"/>
      <c r="I4" s="46"/>
      <c r="J4" s="46"/>
      <c r="K4" s="46"/>
      <c r="L4" s="45" t="s">
        <v>6</v>
      </c>
      <c r="M4" s="46"/>
      <c r="N4" s="46"/>
      <c r="O4" s="46"/>
      <c r="P4" s="47"/>
      <c r="Q4" s="45"/>
      <c r="R4" s="46"/>
      <c r="S4" s="46"/>
      <c r="T4" s="46"/>
      <c r="U4" s="45" t="s">
        <v>7</v>
      </c>
      <c r="V4" s="46"/>
      <c r="W4" s="46"/>
      <c r="X4" s="46"/>
      <c r="Y4" s="47"/>
      <c r="Z4" s="45"/>
      <c r="AA4" s="46"/>
      <c r="AB4" s="46"/>
      <c r="AC4" s="46"/>
      <c r="AD4" s="45" t="s">
        <v>8</v>
      </c>
      <c r="AE4" s="46"/>
      <c r="AF4" s="46"/>
      <c r="AG4" s="46"/>
      <c r="AH4" s="47"/>
      <c r="AI4" s="45"/>
      <c r="AJ4" s="46"/>
      <c r="AK4" s="46"/>
      <c r="AL4" s="46"/>
      <c r="AM4" s="45" t="s">
        <v>9</v>
      </c>
      <c r="AN4" s="46"/>
      <c r="AO4" s="46"/>
      <c r="AP4" s="46"/>
      <c r="AQ4" s="47"/>
      <c r="AR4" s="71" t="s">
        <v>10</v>
      </c>
    </row>
    <row r="5" spans="1:44" s="41" customFormat="1" ht="13.5" thickBot="1">
      <c r="A5" s="67"/>
      <c r="B5" s="69"/>
      <c r="C5" s="70"/>
      <c r="D5" s="49" t="s">
        <v>11</v>
      </c>
      <c r="E5" s="48" t="s">
        <v>11</v>
      </c>
      <c r="F5" s="48" t="s">
        <v>22</v>
      </c>
      <c r="G5" s="50" t="s">
        <v>11</v>
      </c>
      <c r="H5" s="51" t="s">
        <v>12</v>
      </c>
      <c r="I5" s="52" t="s">
        <v>13</v>
      </c>
      <c r="J5" s="52" t="s">
        <v>14</v>
      </c>
      <c r="K5" s="53" t="s">
        <v>11</v>
      </c>
      <c r="L5" s="54" t="s">
        <v>12</v>
      </c>
      <c r="M5" s="52" t="s">
        <v>13</v>
      </c>
      <c r="N5" s="52" t="s">
        <v>14</v>
      </c>
      <c r="O5" s="52" t="s">
        <v>11</v>
      </c>
      <c r="P5" s="55" t="s">
        <v>15</v>
      </c>
      <c r="Q5" s="51" t="s">
        <v>12</v>
      </c>
      <c r="R5" s="52" t="s">
        <v>13</v>
      </c>
      <c r="S5" s="52" t="s">
        <v>14</v>
      </c>
      <c r="T5" s="53" t="s">
        <v>11</v>
      </c>
      <c r="U5" s="54" t="s">
        <v>12</v>
      </c>
      <c r="V5" s="52" t="s">
        <v>13</v>
      </c>
      <c r="W5" s="52" t="s">
        <v>14</v>
      </c>
      <c r="X5" s="52" t="s">
        <v>11</v>
      </c>
      <c r="Y5" s="55" t="s">
        <v>15</v>
      </c>
      <c r="Z5" s="51" t="s">
        <v>12</v>
      </c>
      <c r="AA5" s="52" t="s">
        <v>13</v>
      </c>
      <c r="AB5" s="52" t="s">
        <v>14</v>
      </c>
      <c r="AC5" s="53" t="s">
        <v>11</v>
      </c>
      <c r="AD5" s="54" t="s">
        <v>12</v>
      </c>
      <c r="AE5" s="52" t="s">
        <v>13</v>
      </c>
      <c r="AF5" s="52" t="s">
        <v>14</v>
      </c>
      <c r="AG5" s="52" t="s">
        <v>11</v>
      </c>
      <c r="AH5" s="55" t="s">
        <v>15</v>
      </c>
      <c r="AI5" s="51" t="s">
        <v>12</v>
      </c>
      <c r="AJ5" s="52" t="s">
        <v>13</v>
      </c>
      <c r="AK5" s="52" t="s">
        <v>14</v>
      </c>
      <c r="AL5" s="53" t="s">
        <v>11</v>
      </c>
      <c r="AM5" s="54" t="s">
        <v>12</v>
      </c>
      <c r="AN5" s="52" t="s">
        <v>13</v>
      </c>
      <c r="AO5" s="52" t="s">
        <v>14</v>
      </c>
      <c r="AP5" s="52" t="s">
        <v>11</v>
      </c>
      <c r="AQ5" s="56" t="s">
        <v>15</v>
      </c>
      <c r="AR5" s="71" t="s">
        <v>11</v>
      </c>
    </row>
    <row r="6" spans="1:44" ht="19.5" customHeight="1">
      <c r="A6" s="5">
        <v>1</v>
      </c>
      <c r="B6" s="65" t="s">
        <v>17</v>
      </c>
      <c r="C6" s="18" t="s">
        <v>18</v>
      </c>
      <c r="D6" s="1">
        <f aca="true" t="shared" si="0" ref="D6:D15">(P6+Y6+AH6+AQ6)-MIN(P6,Y6,AH6,AQ6)</f>
        <v>1936</v>
      </c>
      <c r="E6" s="9">
        <f aca="true" t="shared" si="1" ref="E6:E15">D6/3/660*1000</f>
        <v>977.7777777777778</v>
      </c>
      <c r="F6" s="9" t="str">
        <f aca="true" t="shared" si="2" ref="F6:F15">IF(E6&gt;=960,"I.",IF(E6&gt;=880,"II.",IF(E6&gt;=650,"III.","-")))</f>
        <v>I.</v>
      </c>
      <c r="G6" s="2">
        <f aca="true" t="shared" si="3" ref="G6:G15">AR6+(MAX($A$6:$A$15)/10)+(D6/3/100)</f>
        <v>32.45333333333333</v>
      </c>
      <c r="H6" s="19">
        <v>4</v>
      </c>
      <c r="I6" s="20">
        <v>56</v>
      </c>
      <c r="J6" s="20">
        <v>3</v>
      </c>
      <c r="K6" s="21">
        <f aca="true" t="shared" si="4" ref="K6:K15">IF(((H6*60)+I6)&lt;300,(H6*60+I6),300-(((H6*60)+I6-300)*3))+IF(J6=0,0,(30-((J6-1)*2)))</f>
        <v>322</v>
      </c>
      <c r="L6" s="19">
        <v>4</v>
      </c>
      <c r="M6" s="20">
        <v>53</v>
      </c>
      <c r="N6" s="20">
        <v>1</v>
      </c>
      <c r="O6" s="21">
        <f aca="true" t="shared" si="5" ref="O6:O15">IF(((L6*60)+M6)&lt;300,(L6*60+M6),300-(((L6*60)+M6-300)*3))+IF(N6=0,0,(30-((N6-1)*2)))</f>
        <v>323</v>
      </c>
      <c r="P6" s="22">
        <f aca="true" t="shared" si="6" ref="P6:P15">K6+O6</f>
        <v>645</v>
      </c>
      <c r="Q6" s="23">
        <v>4</v>
      </c>
      <c r="R6" s="20">
        <v>59</v>
      </c>
      <c r="S6" s="20">
        <v>0</v>
      </c>
      <c r="T6" s="21">
        <f aca="true" t="shared" si="7" ref="T6:T15">IF(((Q6*60)+R6)&lt;300,(Q6*60+R6),300-(((Q6*60)+R6-300)*3))+IF(S6=0,0,(30-((S6-1)*2)))</f>
        <v>299</v>
      </c>
      <c r="U6" s="19">
        <v>4</v>
      </c>
      <c r="V6" s="20">
        <v>53</v>
      </c>
      <c r="W6" s="20">
        <v>4</v>
      </c>
      <c r="X6" s="21">
        <f aca="true" t="shared" si="8" ref="X6:X15">IF(((U6*60)+V6)&lt;300,(U6*60+V6),300-(((U6*60)+V6-300)*3))+IF(W6=0,0,(30-((W6-1)*2)))</f>
        <v>317</v>
      </c>
      <c r="Y6" s="24">
        <f aca="true" t="shared" si="9" ref="Y6:Y15">T6+X6</f>
        <v>616</v>
      </c>
      <c r="Z6" s="25">
        <v>4</v>
      </c>
      <c r="AA6" s="26">
        <v>48</v>
      </c>
      <c r="AB6" s="26">
        <v>1</v>
      </c>
      <c r="AC6" s="21">
        <f aca="true" t="shared" si="10" ref="AC6:AC15">IF(((Z6*60)+AA6)&lt;300,(Z6*60+AA6),300-(((Z6*60)+AA6-300)*3))+IF(AB6=0,0,(30-((AB6-1)*2)))</f>
        <v>318</v>
      </c>
      <c r="AD6" s="19">
        <v>5</v>
      </c>
      <c r="AE6" s="20">
        <v>3</v>
      </c>
      <c r="AF6" s="20">
        <v>2</v>
      </c>
      <c r="AG6" s="21">
        <f aca="true" t="shared" si="11" ref="AG6:AG15">IF(((AD6*60)+AE6)&lt;300,(AD6*60+AE6),300-(((AD6*60)+AE6-300)*3))+IF(AF6=0,0,(30-((AF6-1)*2)))</f>
        <v>319</v>
      </c>
      <c r="AH6" s="24">
        <f aca="true" t="shared" si="12" ref="AH6:AH15">AC6+AG6</f>
        <v>637</v>
      </c>
      <c r="AI6" s="25">
        <v>5</v>
      </c>
      <c r="AJ6" s="26">
        <v>0</v>
      </c>
      <c r="AK6" s="26">
        <v>1</v>
      </c>
      <c r="AL6" s="22">
        <f aca="true" t="shared" si="13" ref="AL6:AL15">IF(((AI6*60)+AJ6)&lt;300,(AI6*60+AJ6),300-(((AI6*60)+AJ6-300)*3))+IF(AK6=0,0,(30-((AK6-1)*2)))</f>
        <v>330</v>
      </c>
      <c r="AM6" s="23">
        <v>4</v>
      </c>
      <c r="AN6" s="20">
        <v>54</v>
      </c>
      <c r="AO6" s="20">
        <v>1</v>
      </c>
      <c r="AP6" s="21">
        <f aca="true" t="shared" si="14" ref="AP6:AP15">IF(((AM6*60)+AN6)&lt;300,(AM6*60+AN6),300-(((AM6*60)+AN6-300)*3))+IF(AO6=0,0,(30-((AO6-1)*2)))</f>
        <v>324</v>
      </c>
      <c r="AQ6" s="22">
        <f aca="true" t="shared" si="15" ref="AQ6:AQ15">AL6+AP6</f>
        <v>654</v>
      </c>
      <c r="AR6" s="71">
        <v>25</v>
      </c>
    </row>
    <row r="7" spans="1:44" ht="19.5" customHeight="1">
      <c r="A7" s="6">
        <v>2</v>
      </c>
      <c r="B7" s="27" t="s">
        <v>16</v>
      </c>
      <c r="C7" s="28" t="s">
        <v>23</v>
      </c>
      <c r="D7" s="3">
        <f t="shared" si="0"/>
        <v>1908</v>
      </c>
      <c r="E7" s="10">
        <f t="shared" si="1"/>
        <v>963.6363636363636</v>
      </c>
      <c r="F7" s="10" t="str">
        <f t="shared" si="2"/>
        <v>I.</v>
      </c>
      <c r="G7" s="4">
        <f t="shared" si="3"/>
        <v>27.36</v>
      </c>
      <c r="H7" s="29">
        <v>5</v>
      </c>
      <c r="I7" s="30">
        <v>0</v>
      </c>
      <c r="J7" s="30">
        <v>1</v>
      </c>
      <c r="K7" s="31">
        <f t="shared" si="4"/>
        <v>330</v>
      </c>
      <c r="L7" s="29">
        <v>4</v>
      </c>
      <c r="M7" s="30">
        <v>58</v>
      </c>
      <c r="N7" s="30">
        <v>2</v>
      </c>
      <c r="O7" s="31">
        <f t="shared" si="5"/>
        <v>326</v>
      </c>
      <c r="P7" s="32">
        <f t="shared" si="6"/>
        <v>656</v>
      </c>
      <c r="Q7" s="33">
        <v>4</v>
      </c>
      <c r="R7" s="30">
        <v>58</v>
      </c>
      <c r="S7" s="30">
        <v>3</v>
      </c>
      <c r="T7" s="31">
        <f t="shared" si="7"/>
        <v>324</v>
      </c>
      <c r="U7" s="29">
        <v>4</v>
      </c>
      <c r="V7" s="30">
        <v>3</v>
      </c>
      <c r="W7" s="30">
        <v>1</v>
      </c>
      <c r="X7" s="31">
        <f t="shared" si="8"/>
        <v>273</v>
      </c>
      <c r="Y7" s="34">
        <f t="shared" si="9"/>
        <v>597</v>
      </c>
      <c r="Z7" s="35">
        <v>4</v>
      </c>
      <c r="AA7" s="36">
        <v>59</v>
      </c>
      <c r="AB7" s="36">
        <v>2</v>
      </c>
      <c r="AC7" s="31">
        <f t="shared" si="10"/>
        <v>327</v>
      </c>
      <c r="AD7" s="29">
        <v>4</v>
      </c>
      <c r="AE7" s="30">
        <v>58</v>
      </c>
      <c r="AF7" s="30">
        <v>1</v>
      </c>
      <c r="AG7" s="31">
        <f t="shared" si="11"/>
        <v>328</v>
      </c>
      <c r="AH7" s="34">
        <f t="shared" si="12"/>
        <v>655</v>
      </c>
      <c r="AI7" s="35"/>
      <c r="AJ7" s="36"/>
      <c r="AK7" s="36"/>
      <c r="AL7" s="32">
        <f t="shared" si="13"/>
        <v>0</v>
      </c>
      <c r="AM7" s="33"/>
      <c r="AN7" s="30"/>
      <c r="AO7" s="30"/>
      <c r="AP7" s="31">
        <f t="shared" si="14"/>
        <v>0</v>
      </c>
      <c r="AQ7" s="32">
        <f t="shared" si="15"/>
        <v>0</v>
      </c>
      <c r="AR7" s="71">
        <v>20</v>
      </c>
    </row>
    <row r="8" spans="1:44" ht="19.5" customHeight="1">
      <c r="A8" s="6">
        <v>3</v>
      </c>
      <c r="B8" s="37" t="s">
        <v>34</v>
      </c>
      <c r="C8" s="28" t="s">
        <v>18</v>
      </c>
      <c r="D8" s="3">
        <f t="shared" si="0"/>
        <v>1896</v>
      </c>
      <c r="E8" s="10">
        <f t="shared" si="1"/>
        <v>957.5757575757575</v>
      </c>
      <c r="F8" s="10" t="str">
        <f t="shared" si="2"/>
        <v>II.</v>
      </c>
      <c r="G8" s="4">
        <f t="shared" si="3"/>
        <v>23.32</v>
      </c>
      <c r="H8" s="29">
        <v>4</v>
      </c>
      <c r="I8" s="30">
        <v>53</v>
      </c>
      <c r="J8" s="30">
        <v>4</v>
      </c>
      <c r="K8" s="31">
        <f t="shared" si="4"/>
        <v>317</v>
      </c>
      <c r="L8" s="29">
        <v>4</v>
      </c>
      <c r="M8" s="30">
        <v>55</v>
      </c>
      <c r="N8" s="30">
        <v>2</v>
      </c>
      <c r="O8" s="31">
        <f t="shared" si="5"/>
        <v>323</v>
      </c>
      <c r="P8" s="32">
        <f t="shared" si="6"/>
        <v>640</v>
      </c>
      <c r="Q8" s="33">
        <v>5</v>
      </c>
      <c r="R8" s="30">
        <v>8</v>
      </c>
      <c r="S8" s="30">
        <v>3</v>
      </c>
      <c r="T8" s="31">
        <f t="shared" si="7"/>
        <v>302</v>
      </c>
      <c r="U8" s="29">
        <v>4</v>
      </c>
      <c r="V8" s="30">
        <v>49</v>
      </c>
      <c r="W8" s="30">
        <v>1</v>
      </c>
      <c r="X8" s="31">
        <f t="shared" si="8"/>
        <v>319</v>
      </c>
      <c r="Y8" s="34">
        <f t="shared" si="9"/>
        <v>621</v>
      </c>
      <c r="Z8" s="35">
        <v>5</v>
      </c>
      <c r="AA8" s="36">
        <v>4</v>
      </c>
      <c r="AB8" s="36">
        <v>2</v>
      </c>
      <c r="AC8" s="31">
        <f t="shared" si="10"/>
        <v>316</v>
      </c>
      <c r="AD8" s="29">
        <v>4</v>
      </c>
      <c r="AE8" s="30">
        <v>55</v>
      </c>
      <c r="AF8" s="30">
        <v>4</v>
      </c>
      <c r="AG8" s="31">
        <f t="shared" si="11"/>
        <v>319</v>
      </c>
      <c r="AH8" s="34">
        <f t="shared" si="12"/>
        <v>635</v>
      </c>
      <c r="AI8" s="35">
        <v>4</v>
      </c>
      <c r="AJ8" s="36">
        <v>55</v>
      </c>
      <c r="AK8" s="36">
        <v>2</v>
      </c>
      <c r="AL8" s="32">
        <f t="shared" si="13"/>
        <v>323</v>
      </c>
      <c r="AM8" s="33">
        <v>2</v>
      </c>
      <c r="AN8" s="30">
        <v>45</v>
      </c>
      <c r="AO8" s="30">
        <v>9</v>
      </c>
      <c r="AP8" s="31">
        <f t="shared" si="14"/>
        <v>179</v>
      </c>
      <c r="AQ8" s="32">
        <f t="shared" si="15"/>
        <v>502</v>
      </c>
      <c r="AR8" s="71">
        <v>16</v>
      </c>
    </row>
    <row r="9" spans="1:44" ht="19.5" customHeight="1">
      <c r="A9" s="6">
        <v>4</v>
      </c>
      <c r="B9" s="37" t="s">
        <v>20</v>
      </c>
      <c r="C9" s="28" t="s">
        <v>19</v>
      </c>
      <c r="D9" s="3">
        <f t="shared" si="0"/>
        <v>1742</v>
      </c>
      <c r="E9" s="10">
        <f t="shared" si="1"/>
        <v>879.7979797979797</v>
      </c>
      <c r="F9" s="10" t="str">
        <f t="shared" si="2"/>
        <v>III.</v>
      </c>
      <c r="G9" s="4">
        <f t="shared" si="3"/>
        <v>19.806666666666665</v>
      </c>
      <c r="H9" s="29">
        <v>4</v>
      </c>
      <c r="I9" s="30">
        <v>31</v>
      </c>
      <c r="J9" s="30">
        <v>3</v>
      </c>
      <c r="K9" s="31">
        <f t="shared" si="4"/>
        <v>297</v>
      </c>
      <c r="L9" s="29">
        <v>5</v>
      </c>
      <c r="M9" s="30">
        <v>1</v>
      </c>
      <c r="N9" s="30">
        <v>3</v>
      </c>
      <c r="O9" s="31">
        <f t="shared" si="5"/>
        <v>323</v>
      </c>
      <c r="P9" s="32">
        <f t="shared" si="6"/>
        <v>620</v>
      </c>
      <c r="Q9" s="33">
        <v>3</v>
      </c>
      <c r="R9" s="30">
        <v>39</v>
      </c>
      <c r="S9" s="30">
        <v>8</v>
      </c>
      <c r="T9" s="31">
        <f t="shared" si="7"/>
        <v>235</v>
      </c>
      <c r="U9" s="29">
        <v>5</v>
      </c>
      <c r="V9" s="30">
        <v>6</v>
      </c>
      <c r="W9" s="30">
        <v>6</v>
      </c>
      <c r="X9" s="31">
        <f t="shared" si="8"/>
        <v>302</v>
      </c>
      <c r="Y9" s="34">
        <f t="shared" si="9"/>
        <v>537</v>
      </c>
      <c r="Z9" s="35">
        <v>4</v>
      </c>
      <c r="AA9" s="36">
        <v>50</v>
      </c>
      <c r="AB9" s="36">
        <v>0</v>
      </c>
      <c r="AC9" s="31">
        <f t="shared" si="10"/>
        <v>290</v>
      </c>
      <c r="AD9" s="29">
        <v>4</v>
      </c>
      <c r="AE9" s="30">
        <v>55</v>
      </c>
      <c r="AF9" s="30">
        <v>0</v>
      </c>
      <c r="AG9" s="31">
        <f t="shared" si="11"/>
        <v>295</v>
      </c>
      <c r="AH9" s="34">
        <f t="shared" si="12"/>
        <v>585</v>
      </c>
      <c r="AI9" s="35">
        <v>4</v>
      </c>
      <c r="AJ9" s="36">
        <v>57</v>
      </c>
      <c r="AK9" s="36">
        <v>1</v>
      </c>
      <c r="AL9" s="32">
        <f t="shared" si="13"/>
        <v>327</v>
      </c>
      <c r="AM9" s="33"/>
      <c r="AN9" s="30"/>
      <c r="AO9" s="30"/>
      <c r="AP9" s="31">
        <f t="shared" si="14"/>
        <v>0</v>
      </c>
      <c r="AQ9" s="32">
        <f t="shared" si="15"/>
        <v>327</v>
      </c>
      <c r="AR9" s="71">
        <v>13</v>
      </c>
    </row>
    <row r="10" spans="1:44" ht="19.5" customHeight="1">
      <c r="A10" s="6">
        <v>5</v>
      </c>
      <c r="B10" s="37" t="s">
        <v>35</v>
      </c>
      <c r="C10" s="28" t="s">
        <v>19</v>
      </c>
      <c r="D10" s="3">
        <f t="shared" si="0"/>
        <v>1680</v>
      </c>
      <c r="E10" s="10">
        <f t="shared" si="1"/>
        <v>848.4848484848485</v>
      </c>
      <c r="F10" s="10" t="str">
        <f t="shared" si="2"/>
        <v>III.</v>
      </c>
      <c r="G10" s="4">
        <f t="shared" si="3"/>
        <v>17.6</v>
      </c>
      <c r="H10" s="29">
        <v>4</v>
      </c>
      <c r="I10" s="30">
        <v>59</v>
      </c>
      <c r="J10" s="30">
        <v>0</v>
      </c>
      <c r="K10" s="31">
        <f t="shared" si="4"/>
        <v>299</v>
      </c>
      <c r="L10" s="29">
        <v>3</v>
      </c>
      <c r="M10" s="30">
        <v>45</v>
      </c>
      <c r="N10" s="30">
        <v>4</v>
      </c>
      <c r="O10" s="31">
        <f t="shared" si="5"/>
        <v>249</v>
      </c>
      <c r="P10" s="32">
        <f t="shared" si="6"/>
        <v>548</v>
      </c>
      <c r="Q10" s="33">
        <v>5</v>
      </c>
      <c r="R10" s="30">
        <v>7</v>
      </c>
      <c r="S10" s="30">
        <v>6</v>
      </c>
      <c r="T10" s="31">
        <f t="shared" si="7"/>
        <v>299</v>
      </c>
      <c r="U10" s="29">
        <v>5</v>
      </c>
      <c r="V10" s="30">
        <v>7</v>
      </c>
      <c r="W10" s="30">
        <v>0</v>
      </c>
      <c r="X10" s="31">
        <f t="shared" si="8"/>
        <v>279</v>
      </c>
      <c r="Y10" s="34">
        <f t="shared" si="9"/>
        <v>578</v>
      </c>
      <c r="Z10" s="35">
        <v>3</v>
      </c>
      <c r="AA10" s="36">
        <v>37</v>
      </c>
      <c r="AB10" s="36">
        <v>7</v>
      </c>
      <c r="AC10" s="31">
        <f t="shared" si="10"/>
        <v>235</v>
      </c>
      <c r="AD10" s="29">
        <v>4</v>
      </c>
      <c r="AE10" s="30">
        <v>57</v>
      </c>
      <c r="AF10" s="30">
        <v>5</v>
      </c>
      <c r="AG10" s="31">
        <f t="shared" si="11"/>
        <v>319</v>
      </c>
      <c r="AH10" s="34">
        <f t="shared" si="12"/>
        <v>554</v>
      </c>
      <c r="AI10" s="35"/>
      <c r="AJ10" s="36"/>
      <c r="AK10" s="36"/>
      <c r="AL10" s="32">
        <f t="shared" si="13"/>
        <v>0</v>
      </c>
      <c r="AM10" s="33"/>
      <c r="AN10" s="30"/>
      <c r="AO10" s="30"/>
      <c r="AP10" s="31">
        <f t="shared" si="14"/>
        <v>0</v>
      </c>
      <c r="AQ10" s="32">
        <f t="shared" si="15"/>
        <v>0</v>
      </c>
      <c r="AR10" s="71">
        <v>11</v>
      </c>
    </row>
    <row r="11" spans="1:44" ht="19.5" customHeight="1">
      <c r="A11" s="6">
        <v>6</v>
      </c>
      <c r="B11" s="37" t="s">
        <v>25</v>
      </c>
      <c r="C11" s="28" t="s">
        <v>19</v>
      </c>
      <c r="D11" s="3">
        <f t="shared" si="0"/>
        <v>1644</v>
      </c>
      <c r="E11" s="10">
        <f t="shared" si="1"/>
        <v>830.3030303030304</v>
      </c>
      <c r="F11" s="10" t="str">
        <f t="shared" si="2"/>
        <v>III.</v>
      </c>
      <c r="G11" s="4">
        <f t="shared" si="3"/>
        <v>16.48</v>
      </c>
      <c r="H11" s="29">
        <v>5</v>
      </c>
      <c r="I11" s="30">
        <v>22</v>
      </c>
      <c r="J11" s="30">
        <v>0</v>
      </c>
      <c r="K11" s="31">
        <f t="shared" si="4"/>
        <v>234</v>
      </c>
      <c r="L11" s="29">
        <v>4</v>
      </c>
      <c r="M11" s="30">
        <v>8</v>
      </c>
      <c r="N11" s="30">
        <v>0</v>
      </c>
      <c r="O11" s="31">
        <f t="shared" si="5"/>
        <v>248</v>
      </c>
      <c r="P11" s="32">
        <f t="shared" si="6"/>
        <v>482</v>
      </c>
      <c r="Q11" s="33">
        <v>5</v>
      </c>
      <c r="R11" s="30">
        <v>3</v>
      </c>
      <c r="S11" s="30">
        <v>3</v>
      </c>
      <c r="T11" s="31">
        <f t="shared" si="7"/>
        <v>317</v>
      </c>
      <c r="U11" s="29">
        <v>4</v>
      </c>
      <c r="V11" s="30">
        <v>16</v>
      </c>
      <c r="W11" s="30">
        <v>4</v>
      </c>
      <c r="X11" s="31">
        <f t="shared" si="8"/>
        <v>280</v>
      </c>
      <c r="Y11" s="34">
        <f t="shared" si="9"/>
        <v>597</v>
      </c>
      <c r="Z11" s="35">
        <v>4</v>
      </c>
      <c r="AA11" s="36">
        <v>21</v>
      </c>
      <c r="AB11" s="36">
        <v>0</v>
      </c>
      <c r="AC11" s="31">
        <f t="shared" si="10"/>
        <v>261</v>
      </c>
      <c r="AD11" s="29">
        <v>5</v>
      </c>
      <c r="AE11" s="30">
        <v>8</v>
      </c>
      <c r="AF11" s="30">
        <v>2</v>
      </c>
      <c r="AG11" s="31">
        <f t="shared" si="11"/>
        <v>304</v>
      </c>
      <c r="AH11" s="34">
        <f t="shared" si="12"/>
        <v>565</v>
      </c>
      <c r="AI11" s="35">
        <v>5</v>
      </c>
      <c r="AJ11" s="36">
        <v>39</v>
      </c>
      <c r="AK11" s="36">
        <v>0</v>
      </c>
      <c r="AL11" s="32">
        <f t="shared" si="13"/>
        <v>183</v>
      </c>
      <c r="AM11" s="33">
        <v>4</v>
      </c>
      <c r="AN11" s="30">
        <v>26</v>
      </c>
      <c r="AO11" s="30">
        <v>3</v>
      </c>
      <c r="AP11" s="31">
        <f t="shared" si="14"/>
        <v>292</v>
      </c>
      <c r="AQ11" s="32">
        <f t="shared" si="15"/>
        <v>475</v>
      </c>
      <c r="AR11" s="71">
        <v>10</v>
      </c>
    </row>
    <row r="12" spans="1:44" ht="19.5" customHeight="1">
      <c r="A12" s="6">
        <v>7</v>
      </c>
      <c r="B12" s="27" t="s">
        <v>33</v>
      </c>
      <c r="C12" s="28" t="s">
        <v>19</v>
      </c>
      <c r="D12" s="3">
        <f>(P12+Y12+AH12+AQ12)-MIN(P12,Y12,AH12,AQ12)</f>
        <v>1405</v>
      </c>
      <c r="E12" s="10">
        <f>D12/3/660*1000</f>
        <v>709.5959595959596</v>
      </c>
      <c r="F12" s="10" t="str">
        <f>IF(E12&gt;=960,"I.",IF(E12&gt;=880,"II.",IF(E12&gt;=650,"III.","-")))</f>
        <v>III.</v>
      </c>
      <c r="G12" s="4">
        <f t="shared" si="3"/>
        <v>14.683333333333334</v>
      </c>
      <c r="H12" s="29">
        <v>3</v>
      </c>
      <c r="I12" s="30">
        <v>42</v>
      </c>
      <c r="J12" s="30">
        <v>12</v>
      </c>
      <c r="K12" s="31">
        <f>IF(((H12*60)+I12)&lt;300,(H12*60+I12),300-(((H12*60)+I12-300)*3))+IF(J12=0,0,(30-((J12-1)*2)))</f>
        <v>230</v>
      </c>
      <c r="L12" s="29">
        <v>4</v>
      </c>
      <c r="M12" s="30">
        <v>5</v>
      </c>
      <c r="N12" s="30">
        <v>0</v>
      </c>
      <c r="O12" s="31">
        <f>IF(((L12*60)+M12)&lt;300,(L12*60+M12),300-(((L12*60)+M12-300)*3))+IF(N12=0,0,(30-((N12-1)*2)))</f>
        <v>245</v>
      </c>
      <c r="P12" s="32">
        <f>K12+O12</f>
        <v>475</v>
      </c>
      <c r="Q12" s="33">
        <v>3</v>
      </c>
      <c r="R12" s="30">
        <v>19</v>
      </c>
      <c r="S12" s="30">
        <v>2</v>
      </c>
      <c r="T12" s="31">
        <f>IF(((Q12*60)+R12)&lt;300,(Q12*60+R12),300-(((Q12*60)+R12-300)*3))+IF(S12=0,0,(30-((S12-1)*2)))</f>
        <v>227</v>
      </c>
      <c r="U12" s="29">
        <v>4</v>
      </c>
      <c r="V12" s="30">
        <v>58</v>
      </c>
      <c r="W12" s="30">
        <v>0</v>
      </c>
      <c r="X12" s="31">
        <f>IF(((U12*60)+V12)&lt;300,(U12*60+V12),300-(((U12*60)+V12-300)*3))+IF(W12=0,0,(30-((W12-1)*2)))</f>
        <v>298</v>
      </c>
      <c r="Y12" s="34">
        <f>T12+X12</f>
        <v>525</v>
      </c>
      <c r="Z12" s="35">
        <v>4</v>
      </c>
      <c r="AA12" s="36">
        <v>13</v>
      </c>
      <c r="AB12" s="36">
        <v>13</v>
      </c>
      <c r="AC12" s="31">
        <f>IF(((Z12*60)+AA12)&lt;300,(Z12*60+AA12),300-(((Z12*60)+AA12-300)*3))+IF(AB12=0,0,(30-((AB12-1)*2)))</f>
        <v>259</v>
      </c>
      <c r="AD12" s="29">
        <v>2</v>
      </c>
      <c r="AE12" s="30">
        <v>14</v>
      </c>
      <c r="AF12" s="30">
        <v>10</v>
      </c>
      <c r="AG12" s="31">
        <f>IF(((AD12*60)+AE12)&lt;300,(AD12*60+AE12),300-(((AD12*60)+AE12-300)*3))+IF(AF12=0,0,(30-((AF12-1)*2)))</f>
        <v>146</v>
      </c>
      <c r="AH12" s="34">
        <f>AC12+AG12</f>
        <v>405</v>
      </c>
      <c r="AI12" s="35"/>
      <c r="AJ12" s="36"/>
      <c r="AK12" s="36"/>
      <c r="AL12" s="32">
        <f>IF(((AI12*60)+AJ12)&lt;300,(AI12*60+AJ12),300-(((AI12*60)+AJ12-300)*3))+IF(AK12=0,0,(30-((AK12-1)*2)))</f>
        <v>0</v>
      </c>
      <c r="AM12" s="33"/>
      <c r="AN12" s="30"/>
      <c r="AO12" s="30"/>
      <c r="AP12" s="31">
        <f>IF(((AM12*60)+AN12)&lt;300,(AM12*60+AN12),300-(((AM12*60)+AN12-300)*3))+IF(AO12=0,0,(30-((AO12-1)*2)))</f>
        <v>0</v>
      </c>
      <c r="AQ12" s="32">
        <f>AL12+AP12</f>
        <v>0</v>
      </c>
      <c r="AR12" s="71">
        <v>9</v>
      </c>
    </row>
    <row r="13" spans="1:44" ht="19.5" customHeight="1">
      <c r="A13" s="6">
        <v>8</v>
      </c>
      <c r="B13" s="37" t="s">
        <v>30</v>
      </c>
      <c r="C13" s="28" t="s">
        <v>19</v>
      </c>
      <c r="D13" s="3">
        <f t="shared" si="0"/>
        <v>1107</v>
      </c>
      <c r="E13" s="10">
        <f t="shared" si="1"/>
        <v>559.0909090909091</v>
      </c>
      <c r="F13" s="10" t="str">
        <f t="shared" si="2"/>
        <v>-</v>
      </c>
      <c r="G13" s="4">
        <f t="shared" si="3"/>
        <v>12.69</v>
      </c>
      <c r="H13" s="29">
        <v>4</v>
      </c>
      <c r="I13" s="30">
        <v>55</v>
      </c>
      <c r="J13" s="30">
        <v>3</v>
      </c>
      <c r="K13" s="31">
        <f t="shared" si="4"/>
        <v>321</v>
      </c>
      <c r="L13" s="29">
        <v>2</v>
      </c>
      <c r="M13" s="30">
        <v>49</v>
      </c>
      <c r="N13" s="30">
        <v>2</v>
      </c>
      <c r="O13" s="31">
        <f t="shared" si="5"/>
        <v>197</v>
      </c>
      <c r="P13" s="32">
        <f t="shared" si="6"/>
        <v>518</v>
      </c>
      <c r="Q13" s="33">
        <v>5</v>
      </c>
      <c r="R13" s="30">
        <v>2</v>
      </c>
      <c r="S13" s="30">
        <v>12</v>
      </c>
      <c r="T13" s="31">
        <f t="shared" si="7"/>
        <v>302</v>
      </c>
      <c r="U13" s="29">
        <v>4</v>
      </c>
      <c r="V13" s="30">
        <v>47</v>
      </c>
      <c r="W13" s="30">
        <v>0</v>
      </c>
      <c r="X13" s="31">
        <f t="shared" si="8"/>
        <v>287</v>
      </c>
      <c r="Y13" s="34">
        <f t="shared" si="9"/>
        <v>589</v>
      </c>
      <c r="Z13" s="35"/>
      <c r="AA13" s="36"/>
      <c r="AB13" s="36"/>
      <c r="AC13" s="31">
        <f t="shared" si="10"/>
        <v>0</v>
      </c>
      <c r="AD13" s="29"/>
      <c r="AE13" s="30"/>
      <c r="AF13" s="30"/>
      <c r="AG13" s="31">
        <f t="shared" si="11"/>
        <v>0</v>
      </c>
      <c r="AH13" s="34">
        <f t="shared" si="12"/>
        <v>0</v>
      </c>
      <c r="AI13" s="35"/>
      <c r="AJ13" s="36"/>
      <c r="AK13" s="36"/>
      <c r="AL13" s="32">
        <f t="shared" si="13"/>
        <v>0</v>
      </c>
      <c r="AM13" s="33"/>
      <c r="AN13" s="30"/>
      <c r="AO13" s="30"/>
      <c r="AP13" s="31">
        <f t="shared" si="14"/>
        <v>0</v>
      </c>
      <c r="AQ13" s="32">
        <f t="shared" si="15"/>
        <v>0</v>
      </c>
      <c r="AR13" s="71">
        <v>8</v>
      </c>
    </row>
    <row r="14" spans="1:44" ht="19.5" customHeight="1">
      <c r="A14" s="6">
        <v>9</v>
      </c>
      <c r="B14" s="27" t="s">
        <v>31</v>
      </c>
      <c r="C14" s="28" t="s">
        <v>32</v>
      </c>
      <c r="D14" s="3">
        <f>(P14+Y14+AH14+AQ14)-MIN(P14,Y14,AH14,AQ14)</f>
        <v>896</v>
      </c>
      <c r="E14" s="10">
        <f>D14/3/660*1000</f>
        <v>452.52525252525254</v>
      </c>
      <c r="F14" s="10" t="str">
        <f>IF(E14&gt;=960,"I.",IF(E14&gt;=880,"II.",IF(E14&gt;=650,"III.","-")))</f>
        <v>-</v>
      </c>
      <c r="G14" s="4">
        <f t="shared" si="3"/>
        <v>10.986666666666666</v>
      </c>
      <c r="H14" s="29">
        <v>2</v>
      </c>
      <c r="I14" s="30">
        <v>22</v>
      </c>
      <c r="J14" s="30">
        <v>7</v>
      </c>
      <c r="K14" s="31">
        <f>IF(((H14*60)+I14)&lt;300,(H14*60+I14),300-(((H14*60)+I14-300)*3))+IF(J14=0,0,(30-((J14-1)*2)))</f>
        <v>160</v>
      </c>
      <c r="L14" s="29">
        <v>4</v>
      </c>
      <c r="M14" s="30">
        <v>10</v>
      </c>
      <c r="N14" s="30">
        <v>0</v>
      </c>
      <c r="O14" s="31">
        <f>IF(((L14*60)+M14)&lt;300,(L14*60+M14),300-(((L14*60)+M14-300)*3))+IF(N14=0,0,(30-((N14-1)*2)))</f>
        <v>250</v>
      </c>
      <c r="P14" s="32">
        <f>K14+O14</f>
        <v>410</v>
      </c>
      <c r="Q14" s="33">
        <v>0</v>
      </c>
      <c r="R14" s="30">
        <v>31</v>
      </c>
      <c r="S14" s="30">
        <v>0</v>
      </c>
      <c r="T14" s="31">
        <f>IF(((Q14*60)+R14)&lt;300,(Q14*60+R14),300-(((Q14*60)+R14-300)*3))+IF(S14=0,0,(30-((S14-1)*2)))</f>
        <v>31</v>
      </c>
      <c r="U14" s="29">
        <v>1</v>
      </c>
      <c r="V14" s="30">
        <v>2</v>
      </c>
      <c r="W14" s="30">
        <v>0</v>
      </c>
      <c r="X14" s="31">
        <f>IF(((U14*60)+V14)&lt;300,(U14*60+V14),300-(((U14*60)+V14-300)*3))+IF(W14=0,0,(30-((W14-1)*2)))</f>
        <v>62</v>
      </c>
      <c r="Y14" s="34">
        <f>T14+X14</f>
        <v>93</v>
      </c>
      <c r="Z14" s="35">
        <v>5</v>
      </c>
      <c r="AA14" s="36">
        <v>7</v>
      </c>
      <c r="AB14" s="36">
        <v>10</v>
      </c>
      <c r="AC14" s="31">
        <f>IF(((Z14*60)+AA14)&lt;300,(Z14*60+AA14),300-(((Z14*60)+AA14-300)*3))+IF(AB14=0,0,(30-((AB14-1)*2)))</f>
        <v>291</v>
      </c>
      <c r="AD14" s="29">
        <v>1</v>
      </c>
      <c r="AE14" s="30">
        <v>14</v>
      </c>
      <c r="AF14" s="30">
        <v>2</v>
      </c>
      <c r="AG14" s="31">
        <f>IF(((AD14*60)+AE14)&lt;300,(AD14*60+AE14),300-(((AD14*60)+AE14-300)*3))+IF(AF14=0,0,(30-((AF14-1)*2)))</f>
        <v>102</v>
      </c>
      <c r="AH14" s="34">
        <f>AC14+AG14</f>
        <v>393</v>
      </c>
      <c r="AI14" s="35">
        <v>1</v>
      </c>
      <c r="AJ14" s="36">
        <v>1</v>
      </c>
      <c r="AK14" s="36">
        <v>4</v>
      </c>
      <c r="AL14" s="32">
        <f>IF(((AI14*60)+AJ14)&lt;300,(AI14*60+AJ14),300-(((AI14*60)+AJ14-300)*3))+IF(AK14=0,0,(30-((AK14-1)*2)))</f>
        <v>85</v>
      </c>
      <c r="AM14" s="33"/>
      <c r="AN14" s="30"/>
      <c r="AO14" s="30"/>
      <c r="AP14" s="31">
        <f>IF(((AM14*60)+AN14)&lt;300,(AM14*60+AN14),300-(((AM14*60)+AN14-300)*3))+IF(AO14=0,0,(30-((AO14-1)*2)))</f>
        <v>0</v>
      </c>
      <c r="AQ14" s="32">
        <f>AL14+AP14</f>
        <v>85</v>
      </c>
      <c r="AR14" s="71">
        <v>7</v>
      </c>
    </row>
    <row r="15" spans="1:44" ht="19.5" customHeight="1">
      <c r="A15" s="6">
        <v>10</v>
      </c>
      <c r="B15" s="27" t="s">
        <v>24</v>
      </c>
      <c r="C15" s="28" t="s">
        <v>23</v>
      </c>
      <c r="D15" s="3">
        <f t="shared" si="0"/>
        <v>613</v>
      </c>
      <c r="E15" s="10">
        <f t="shared" si="1"/>
        <v>309.5959595959596</v>
      </c>
      <c r="F15" s="10" t="str">
        <f t="shared" si="2"/>
        <v>-</v>
      </c>
      <c r="G15" s="4">
        <f t="shared" si="3"/>
        <v>9.043333333333333</v>
      </c>
      <c r="H15" s="29">
        <v>4</v>
      </c>
      <c r="I15" s="30">
        <v>55</v>
      </c>
      <c r="J15" s="30">
        <v>1</v>
      </c>
      <c r="K15" s="31">
        <f t="shared" si="4"/>
        <v>325</v>
      </c>
      <c r="L15" s="29">
        <v>5</v>
      </c>
      <c r="M15" s="30">
        <v>4</v>
      </c>
      <c r="N15" s="30">
        <v>0</v>
      </c>
      <c r="O15" s="31">
        <f t="shared" si="5"/>
        <v>288</v>
      </c>
      <c r="P15" s="32">
        <f t="shared" si="6"/>
        <v>613</v>
      </c>
      <c r="Q15" s="33"/>
      <c r="R15" s="30"/>
      <c r="S15" s="30"/>
      <c r="T15" s="31">
        <f t="shared" si="7"/>
        <v>0</v>
      </c>
      <c r="U15" s="29"/>
      <c r="V15" s="30"/>
      <c r="W15" s="30"/>
      <c r="X15" s="31">
        <f t="shared" si="8"/>
        <v>0</v>
      </c>
      <c r="Y15" s="34">
        <f t="shared" si="9"/>
        <v>0</v>
      </c>
      <c r="Z15" s="35"/>
      <c r="AA15" s="36"/>
      <c r="AB15" s="36"/>
      <c r="AC15" s="31">
        <f t="shared" si="10"/>
        <v>0</v>
      </c>
      <c r="AD15" s="29"/>
      <c r="AE15" s="30"/>
      <c r="AF15" s="30"/>
      <c r="AG15" s="31">
        <f t="shared" si="11"/>
        <v>0</v>
      </c>
      <c r="AH15" s="34">
        <f t="shared" si="12"/>
        <v>0</v>
      </c>
      <c r="AI15" s="35"/>
      <c r="AJ15" s="36"/>
      <c r="AK15" s="36"/>
      <c r="AL15" s="32">
        <f t="shared" si="13"/>
        <v>0</v>
      </c>
      <c r="AM15" s="33"/>
      <c r="AN15" s="30"/>
      <c r="AO15" s="30"/>
      <c r="AP15" s="31">
        <f t="shared" si="14"/>
        <v>0</v>
      </c>
      <c r="AQ15" s="32">
        <f t="shared" si="15"/>
        <v>0</v>
      </c>
      <c r="AR15" s="71">
        <v>6</v>
      </c>
    </row>
  </sheetData>
  <mergeCells count="3">
    <mergeCell ref="A4:A5"/>
    <mergeCell ref="B4:B5"/>
    <mergeCell ref="C4:C5"/>
  </mergeCells>
  <printOptions horizontalCentered="1"/>
  <pageMargins left="0" right="0" top="1.968503937007874" bottom="0.3937007874015748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A.O.Smith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Rusznák Miklós</dc:creator>
  <cp:keywords/>
  <dc:description/>
  <cp:lastModifiedBy>Rusznák Miklós</cp:lastModifiedBy>
  <cp:lastPrinted>2005-07-20T16:34:51Z</cp:lastPrinted>
  <dcterms:created xsi:type="dcterms:W3CDTF">2001-09-05T10:21:08Z</dcterms:created>
  <dcterms:modified xsi:type="dcterms:W3CDTF">2006-11-14T15:14:28Z</dcterms:modified>
  <cp:category/>
  <cp:version/>
  <cp:contentType/>
  <cp:contentStatus/>
</cp:coreProperties>
</file>