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375" windowHeight="4230" activeTab="1"/>
  </bookViews>
  <sheets>
    <sheet name="Individual" sheetId="1" r:id="rId1"/>
    <sheet name="Team" sheetId="2" r:id="rId2"/>
  </sheets>
  <definedNames>
    <definedName name="_xlnm.Print_Titles" localSheetId="0">'Individual'!$1:$3</definedName>
    <definedName name="_xlnm.Print_Titles" localSheetId="1">'Team'!$1:$1</definedName>
    <definedName name="_xlnm.Print_Area" localSheetId="0">'Individual'!$A$4:$T$55</definedName>
    <definedName name="_xlnm.Print_Area" localSheetId="1">'Team'!$A$4:$X$29</definedName>
  </definedNames>
  <calcPr fullCalcOnLoad="1"/>
</workbook>
</file>

<file path=xl/sharedStrings.xml><?xml version="1.0" encoding="utf-8"?>
<sst xmlns="http://schemas.openxmlformats.org/spreadsheetml/2006/main" count="229" uniqueCount="95">
  <si>
    <t>Place</t>
  </si>
  <si>
    <t>Start No</t>
  </si>
  <si>
    <t>Name</t>
  </si>
  <si>
    <t>Country</t>
  </si>
  <si>
    <t>1. round</t>
  </si>
  <si>
    <t>2. round</t>
  </si>
  <si>
    <t>3. round</t>
  </si>
  <si>
    <t>4.round</t>
  </si>
  <si>
    <t>5. round</t>
  </si>
  <si>
    <t>Sum</t>
  </si>
  <si>
    <t>1. fly off</t>
  </si>
  <si>
    <t>sec</t>
  </si>
  <si>
    <t>%</t>
  </si>
  <si>
    <t>Petcu Daniel</t>
  </si>
  <si>
    <t>ROM</t>
  </si>
  <si>
    <t>ing Ivan Treger</t>
  </si>
  <si>
    <t>SVK</t>
  </si>
  <si>
    <t>Dr. Arghir George</t>
  </si>
  <si>
    <t>Popescu Marian</t>
  </si>
  <si>
    <t>Jenő Asbóth</t>
  </si>
  <si>
    <t>HUN</t>
  </si>
  <si>
    <t>Draghici Florin</t>
  </si>
  <si>
    <t>Edith Mang</t>
  </si>
  <si>
    <t>AUT</t>
  </si>
  <si>
    <t>Orel Jaromir</t>
  </si>
  <si>
    <t>CZE</t>
  </si>
  <si>
    <t>Vojtok Zima</t>
  </si>
  <si>
    <t>Julius Valastiak</t>
  </si>
  <si>
    <t>Horst Nitsche</t>
  </si>
  <si>
    <t>GER</t>
  </si>
  <si>
    <t>Balázs Sarussi Kis</t>
  </si>
  <si>
    <t>POL</t>
  </si>
  <si>
    <t>Pop Evgen</t>
  </si>
  <si>
    <t>Péter Teller</t>
  </si>
  <si>
    <t>Reinhard Wolf</t>
  </si>
  <si>
    <t>Fritz Mang</t>
  </si>
  <si>
    <t>Jan Smeringai</t>
  </si>
  <si>
    <t>Anton Frieser</t>
  </si>
  <si>
    <t>Róbert Rimóczi</t>
  </si>
  <si>
    <t>Razman Stefán</t>
  </si>
  <si>
    <t>Team</t>
  </si>
  <si>
    <t>Pierre Chaussebourg</t>
  </si>
  <si>
    <t>FRA</t>
  </si>
  <si>
    <t>Jean Marie Chabot</t>
  </si>
  <si>
    <t>Zoltán Demeter</t>
  </si>
  <si>
    <t>József Barna</t>
  </si>
  <si>
    <t>Berger Bohumir</t>
  </si>
  <si>
    <t>Kubit Stanislaw</t>
  </si>
  <si>
    <t>Kanczok Franciszek</t>
  </si>
  <si>
    <t>Dziuba Wicslaw</t>
  </si>
  <si>
    <t>Heiß Norbert</t>
  </si>
  <si>
    <t>Schobel Felix</t>
  </si>
  <si>
    <t>Maurizio Tomazzoni</t>
  </si>
  <si>
    <t>ITA</t>
  </si>
  <si>
    <t>Marco Tomazzoni</t>
  </si>
  <si>
    <t>Antonio Borchia</t>
  </si>
  <si>
    <t>Egizio Corazza</t>
  </si>
  <si>
    <t>Claudio Bognolo</t>
  </si>
  <si>
    <t>Ivan Crha</t>
  </si>
  <si>
    <t>Paireli Victor</t>
  </si>
  <si>
    <t>Bildea Daniel jun.</t>
  </si>
  <si>
    <t>Salistean VIctor jun.</t>
  </si>
  <si>
    <t>Salistean Viorel Vasile</t>
  </si>
  <si>
    <t>Bochenski Stanislaw</t>
  </si>
  <si>
    <t>Doupovec Francisek</t>
  </si>
  <si>
    <t>Heinz Bleuer</t>
  </si>
  <si>
    <t>SUI</t>
  </si>
  <si>
    <t>Dominik Andrist jun.</t>
  </si>
  <si>
    <t>Viktor Gerhard</t>
  </si>
  <si>
    <t>Horst Falch</t>
  </si>
  <si>
    <t>Draghici Adrian jun.</t>
  </si>
  <si>
    <t>Michael Bleuer jun.</t>
  </si>
  <si>
    <t>Patricia Valastiak jun.</t>
  </si>
  <si>
    <t>Péter Barna jun.</t>
  </si>
  <si>
    <t>Ciucu Andrea jun.</t>
  </si>
  <si>
    <t>2. fly off</t>
  </si>
  <si>
    <t>Sum places</t>
  </si>
  <si>
    <t>Team name</t>
  </si>
  <si>
    <t>Sum after fly-off</t>
  </si>
  <si>
    <t>Dacia-Arpechim</t>
  </si>
  <si>
    <t>Aero Bochem</t>
  </si>
  <si>
    <t>Univ. Ploiesti I.</t>
  </si>
  <si>
    <t>Politechnica</t>
  </si>
  <si>
    <t>Miode gotal</t>
  </si>
  <si>
    <t>G.A.R. Roverto</t>
  </si>
  <si>
    <t>Kolibri I.</t>
  </si>
  <si>
    <t>PDA Liptovski M.</t>
  </si>
  <si>
    <t>Kolibri II.</t>
  </si>
  <si>
    <t>Univ. Ploiesti II.</t>
  </si>
  <si>
    <t>Morava</t>
  </si>
  <si>
    <t>Rybnik</t>
  </si>
  <si>
    <t>Pistoia Roverto</t>
  </si>
  <si>
    <t>Number of maximums:</t>
  </si>
  <si>
    <t>Number of full scores:</t>
  </si>
  <si>
    <t>Ionita Sebastian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</si>
</sst>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">
    <font>
      <sz val="9"/>
      <name val="Arial CE"/>
      <family val="0"/>
    </font>
    <font>
      <b/>
      <sz val="9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2" fontId="4" fillId="0" borderId="0" xfId="19" applyNumberFormat="1" applyFont="1" applyAlignment="1">
      <alignment/>
    </xf>
    <xf numFmtId="2" fontId="0" fillId="0" borderId="0" xfId="19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9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3" sqref="C13"/>
    </sheetView>
  </sheetViews>
  <sheetFormatPr defaultColWidth="9.00390625" defaultRowHeight="12"/>
  <cols>
    <col min="1" max="1" width="5.875" style="0" customWidth="1"/>
    <col min="2" max="2" width="7.75390625" style="0" customWidth="1"/>
    <col min="3" max="3" width="20.875" style="0" customWidth="1"/>
    <col min="4" max="4" width="6.625" style="0" customWidth="1"/>
    <col min="5" max="14" width="6.75390625" style="1" customWidth="1"/>
    <col min="15" max="15" width="8.625" style="1" customWidth="1"/>
    <col min="16" max="19" width="6.75390625" style="1" customWidth="1"/>
    <col min="20" max="21" width="9.125" style="1" customWidth="1"/>
  </cols>
  <sheetData>
    <row r="1" spans="1:20" ht="12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1" t="s">
        <v>9</v>
      </c>
      <c r="P1" s="10" t="s">
        <v>10</v>
      </c>
      <c r="Q1" s="10"/>
      <c r="R1" s="10" t="s">
        <v>75</v>
      </c>
      <c r="S1" s="10"/>
      <c r="T1" s="1" t="s">
        <v>9</v>
      </c>
    </row>
    <row r="2" spans="5:19" ht="12">
      <c r="E2" s="1">
        <v>180</v>
      </c>
      <c r="G2" s="1">
        <v>240</v>
      </c>
      <c r="I2" s="1">
        <v>300</v>
      </c>
      <c r="K2" s="1">
        <v>300</v>
      </c>
      <c r="M2" s="1">
        <v>300</v>
      </c>
      <c r="P2" s="1">
        <v>360</v>
      </c>
      <c r="R2" s="1">
        <v>360</v>
      </c>
      <c r="S2" s="1">
        <v>217</v>
      </c>
    </row>
    <row r="3" spans="5:29" ht="12">
      <c r="E3" s="1" t="s">
        <v>11</v>
      </c>
      <c r="F3" s="1" t="s">
        <v>12</v>
      </c>
      <c r="G3" s="1" t="s">
        <v>11</v>
      </c>
      <c r="H3" s="1" t="s">
        <v>12</v>
      </c>
      <c r="I3" s="1" t="s">
        <v>11</v>
      </c>
      <c r="J3" s="1" t="s">
        <v>12</v>
      </c>
      <c r="K3" s="1" t="s">
        <v>11</v>
      </c>
      <c r="L3" s="1" t="s">
        <v>12</v>
      </c>
      <c r="M3" s="1" t="s">
        <v>11</v>
      </c>
      <c r="N3" s="1" t="s">
        <v>12</v>
      </c>
      <c r="P3" s="1" t="s">
        <v>11</v>
      </c>
      <c r="Q3" s="1" t="s">
        <v>12</v>
      </c>
      <c r="R3" s="1" t="s">
        <v>11</v>
      </c>
      <c r="S3" s="1" t="s">
        <v>12</v>
      </c>
      <c r="W3">
        <v>1</v>
      </c>
      <c r="X3">
        <v>2</v>
      </c>
      <c r="Y3">
        <v>3</v>
      </c>
      <c r="Z3">
        <v>4</v>
      </c>
      <c r="AA3">
        <v>5</v>
      </c>
      <c r="AB3">
        <v>1</v>
      </c>
      <c r="AC3">
        <v>2</v>
      </c>
    </row>
    <row r="4" spans="1:29" ht="13.5">
      <c r="A4" s="1">
        <v>1</v>
      </c>
      <c r="B4" s="1">
        <v>33</v>
      </c>
      <c r="C4" t="s">
        <v>18</v>
      </c>
      <c r="D4" t="s">
        <v>14</v>
      </c>
      <c r="E4" s="3">
        <v>180</v>
      </c>
      <c r="F4" s="5">
        <f aca="true" t="shared" si="0" ref="F4:F55">+ROUND(E4/E$2*100,2)</f>
        <v>100</v>
      </c>
      <c r="G4" s="3">
        <v>240</v>
      </c>
      <c r="H4" s="5">
        <f aca="true" t="shared" si="1" ref="H4:H55">+ROUND(G4/G$2*100,2)</f>
        <v>100</v>
      </c>
      <c r="I4" s="3">
        <v>300</v>
      </c>
      <c r="J4" s="5">
        <f aca="true" t="shared" si="2" ref="J4:J55">+ROUND(I4/I$2*100,2)</f>
        <v>100</v>
      </c>
      <c r="K4" s="3">
        <v>300</v>
      </c>
      <c r="L4" s="5">
        <f aca="true" t="shared" si="3" ref="L4:L55">+ROUND(K4/K$2*100,2)</f>
        <v>100</v>
      </c>
      <c r="M4" s="3">
        <v>300</v>
      </c>
      <c r="N4" s="5">
        <f aca="true" t="shared" si="4" ref="N4:N55">+ROUND(M4/M$2*100,2)</f>
        <v>100</v>
      </c>
      <c r="O4" s="6">
        <f aca="true" t="shared" si="5" ref="O4:O55">+N4+L4+J4+H4+F4</f>
        <v>500</v>
      </c>
      <c r="P4" s="3">
        <v>360</v>
      </c>
      <c r="Q4" s="5">
        <f aca="true" t="shared" si="6" ref="Q4:Q23">+ROUND(P4/P$2*100,2)</f>
        <v>100</v>
      </c>
      <c r="R4" s="3">
        <v>217</v>
      </c>
      <c r="S4" s="5">
        <f>+ROUND(R4/S$2*100,2)</f>
        <v>100</v>
      </c>
      <c r="T4" s="8">
        <f aca="true" t="shared" si="7" ref="T4:T23">+S4+Q4+O4</f>
        <v>700</v>
      </c>
      <c r="W4" s="9">
        <f>+E4</f>
        <v>180</v>
      </c>
      <c r="X4" s="9">
        <f>+W4+G4</f>
        <v>420</v>
      </c>
      <c r="Y4" s="9">
        <f>+X4+I4</f>
        <v>720</v>
      </c>
      <c r="Z4" s="9">
        <f>+Y4+K4</f>
        <v>1020</v>
      </c>
      <c r="AA4" s="9">
        <f>+Z4+M4</f>
        <v>1320</v>
      </c>
      <c r="AB4" s="9">
        <f>+AA4+P4</f>
        <v>1680</v>
      </c>
      <c r="AC4" s="9">
        <f>+AB4+R4</f>
        <v>1897</v>
      </c>
    </row>
    <row r="5" spans="1:29" ht="13.5">
      <c r="A5" s="1">
        <v>2</v>
      </c>
      <c r="B5" s="1">
        <v>39</v>
      </c>
      <c r="C5" t="s">
        <v>13</v>
      </c>
      <c r="D5" t="s">
        <v>14</v>
      </c>
      <c r="E5" s="3">
        <v>180</v>
      </c>
      <c r="F5" s="5">
        <f t="shared" si="0"/>
        <v>100</v>
      </c>
      <c r="G5" s="3">
        <v>240</v>
      </c>
      <c r="H5" s="5">
        <f t="shared" si="1"/>
        <v>100</v>
      </c>
      <c r="I5" s="3">
        <v>300</v>
      </c>
      <c r="J5" s="5">
        <f t="shared" si="2"/>
        <v>100</v>
      </c>
      <c r="K5" s="3">
        <v>300</v>
      </c>
      <c r="L5" s="5">
        <f t="shared" si="3"/>
        <v>100</v>
      </c>
      <c r="M5" s="3">
        <v>300</v>
      </c>
      <c r="N5" s="5">
        <f t="shared" si="4"/>
        <v>100</v>
      </c>
      <c r="O5" s="6">
        <f t="shared" si="5"/>
        <v>500</v>
      </c>
      <c r="P5" s="3">
        <v>360</v>
      </c>
      <c r="Q5" s="5">
        <f t="shared" si="6"/>
        <v>100</v>
      </c>
      <c r="R5" s="3">
        <v>191</v>
      </c>
      <c r="S5" s="5">
        <f aca="true" t="shared" si="8" ref="S5:S14">+ROUND(R5/S$2*100,2)</f>
        <v>88.02</v>
      </c>
      <c r="T5" s="8">
        <f t="shared" si="7"/>
        <v>688.02</v>
      </c>
      <c r="W5" s="9">
        <f aca="true" t="shared" si="9" ref="W5:W55">+E5</f>
        <v>180</v>
      </c>
      <c r="X5" s="9">
        <f aca="true" t="shared" si="10" ref="X5:X55">+W5+G5</f>
        <v>420</v>
      </c>
      <c r="Y5" s="9">
        <f aca="true" t="shared" si="11" ref="Y5:Y55">+X5+I5</f>
        <v>720</v>
      </c>
      <c r="Z5" s="9">
        <f aca="true" t="shared" si="12" ref="Z5:Z55">+Y5+K5</f>
        <v>1020</v>
      </c>
      <c r="AA5" s="9">
        <f aca="true" t="shared" si="13" ref="AA5:AA55">+Z5+M5</f>
        <v>1320</v>
      </c>
      <c r="AB5" s="9">
        <f aca="true" t="shared" si="14" ref="AB5:AB55">+AA5+P5</f>
        <v>1680</v>
      </c>
      <c r="AC5" s="9">
        <f aca="true" t="shared" si="15" ref="AC5:AC55">+AB5+R5</f>
        <v>1871</v>
      </c>
    </row>
    <row r="6" spans="1:29" ht="13.5">
      <c r="A6" s="1">
        <v>3</v>
      </c>
      <c r="B6" s="1">
        <v>16</v>
      </c>
      <c r="C6" t="s">
        <v>34</v>
      </c>
      <c r="D6" t="s">
        <v>23</v>
      </c>
      <c r="E6" s="3">
        <v>180</v>
      </c>
      <c r="F6" s="5">
        <f t="shared" si="0"/>
        <v>100</v>
      </c>
      <c r="G6" s="3">
        <v>240</v>
      </c>
      <c r="H6" s="5">
        <f t="shared" si="1"/>
        <v>100</v>
      </c>
      <c r="I6" s="3">
        <v>300</v>
      </c>
      <c r="J6" s="5">
        <f t="shared" si="2"/>
        <v>100</v>
      </c>
      <c r="K6" s="3">
        <v>300</v>
      </c>
      <c r="L6" s="5">
        <f t="shared" si="3"/>
        <v>100</v>
      </c>
      <c r="M6" s="3">
        <v>300</v>
      </c>
      <c r="N6" s="5">
        <f t="shared" si="4"/>
        <v>100</v>
      </c>
      <c r="O6" s="6">
        <f t="shared" si="5"/>
        <v>500</v>
      </c>
      <c r="P6" s="3">
        <v>360</v>
      </c>
      <c r="Q6" s="5">
        <f t="shared" si="6"/>
        <v>100</v>
      </c>
      <c r="R6" s="3">
        <v>127</v>
      </c>
      <c r="S6" s="5">
        <f t="shared" si="8"/>
        <v>58.53</v>
      </c>
      <c r="T6" s="8">
        <f t="shared" si="7"/>
        <v>658.53</v>
      </c>
      <c r="W6" s="9">
        <f t="shared" si="9"/>
        <v>180</v>
      </c>
      <c r="X6" s="9">
        <f t="shared" si="10"/>
        <v>420</v>
      </c>
      <c r="Y6" s="9">
        <f t="shared" si="11"/>
        <v>720</v>
      </c>
      <c r="Z6" s="9">
        <f t="shared" si="12"/>
        <v>1020</v>
      </c>
      <c r="AA6" s="9">
        <f t="shared" si="13"/>
        <v>1320</v>
      </c>
      <c r="AB6" s="9">
        <f t="shared" si="14"/>
        <v>1680</v>
      </c>
      <c r="AC6" s="9">
        <f t="shared" si="15"/>
        <v>1807</v>
      </c>
    </row>
    <row r="7" spans="1:29" ht="13.5">
      <c r="A7" s="1">
        <v>4</v>
      </c>
      <c r="B7" s="1">
        <v>12</v>
      </c>
      <c r="C7" t="s">
        <v>46</v>
      </c>
      <c r="D7" t="s">
        <v>25</v>
      </c>
      <c r="E7" s="3">
        <v>180</v>
      </c>
      <c r="F7" s="5">
        <f t="shared" si="0"/>
        <v>100</v>
      </c>
      <c r="G7" s="3">
        <v>240</v>
      </c>
      <c r="H7" s="5">
        <f t="shared" si="1"/>
        <v>100</v>
      </c>
      <c r="I7" s="3">
        <v>300</v>
      </c>
      <c r="J7" s="5">
        <f t="shared" si="2"/>
        <v>100</v>
      </c>
      <c r="K7" s="3">
        <v>300</v>
      </c>
      <c r="L7" s="5">
        <f t="shared" si="3"/>
        <v>100</v>
      </c>
      <c r="M7" s="3">
        <v>300</v>
      </c>
      <c r="N7" s="5">
        <f t="shared" si="4"/>
        <v>100</v>
      </c>
      <c r="O7" s="6">
        <f t="shared" si="5"/>
        <v>500</v>
      </c>
      <c r="P7" s="3">
        <v>360</v>
      </c>
      <c r="Q7" s="5">
        <f t="shared" si="6"/>
        <v>100</v>
      </c>
      <c r="R7" s="3">
        <v>74</v>
      </c>
      <c r="S7" s="5">
        <f t="shared" si="8"/>
        <v>34.1</v>
      </c>
      <c r="T7" s="8">
        <f t="shared" si="7"/>
        <v>634.1</v>
      </c>
      <c r="W7" s="9">
        <f t="shared" si="9"/>
        <v>180</v>
      </c>
      <c r="X7" s="9">
        <f t="shared" si="10"/>
        <v>420</v>
      </c>
      <c r="Y7" s="9">
        <f t="shared" si="11"/>
        <v>720</v>
      </c>
      <c r="Z7" s="9">
        <f t="shared" si="12"/>
        <v>1020</v>
      </c>
      <c r="AA7" s="9">
        <f t="shared" si="13"/>
        <v>1320</v>
      </c>
      <c r="AB7" s="9">
        <f t="shared" si="14"/>
        <v>1680</v>
      </c>
      <c r="AC7" s="9">
        <f t="shared" si="15"/>
        <v>1754</v>
      </c>
    </row>
    <row r="8" spans="1:29" ht="13.5">
      <c r="A8" s="1">
        <v>5</v>
      </c>
      <c r="B8" s="1">
        <v>26</v>
      </c>
      <c r="C8" t="s">
        <v>58</v>
      </c>
      <c r="D8" t="s">
        <v>25</v>
      </c>
      <c r="E8" s="3">
        <v>180</v>
      </c>
      <c r="F8" s="5">
        <f t="shared" si="0"/>
        <v>100</v>
      </c>
      <c r="G8" s="3">
        <v>240</v>
      </c>
      <c r="H8" s="5">
        <f t="shared" si="1"/>
        <v>100</v>
      </c>
      <c r="I8" s="3">
        <v>300</v>
      </c>
      <c r="J8" s="5">
        <f t="shared" si="2"/>
        <v>100</v>
      </c>
      <c r="K8" s="3">
        <v>300</v>
      </c>
      <c r="L8" s="5">
        <f t="shared" si="3"/>
        <v>100</v>
      </c>
      <c r="M8" s="3">
        <v>300</v>
      </c>
      <c r="N8" s="5">
        <f t="shared" si="4"/>
        <v>100</v>
      </c>
      <c r="O8" s="6">
        <f t="shared" si="5"/>
        <v>500</v>
      </c>
      <c r="P8" s="3">
        <v>360</v>
      </c>
      <c r="Q8" s="5">
        <f t="shared" si="6"/>
        <v>100</v>
      </c>
      <c r="R8" s="3">
        <v>66</v>
      </c>
      <c r="S8" s="5">
        <f t="shared" si="8"/>
        <v>30.41</v>
      </c>
      <c r="T8" s="8">
        <f t="shared" si="7"/>
        <v>630.41</v>
      </c>
      <c r="W8" s="9">
        <f t="shared" si="9"/>
        <v>180</v>
      </c>
      <c r="X8" s="9">
        <f t="shared" si="10"/>
        <v>420</v>
      </c>
      <c r="Y8" s="9">
        <f t="shared" si="11"/>
        <v>720</v>
      </c>
      <c r="Z8" s="9">
        <f t="shared" si="12"/>
        <v>1020</v>
      </c>
      <c r="AA8" s="9">
        <f t="shared" si="13"/>
        <v>1320</v>
      </c>
      <c r="AB8" s="9">
        <f t="shared" si="14"/>
        <v>1680</v>
      </c>
      <c r="AC8" s="9">
        <f t="shared" si="15"/>
        <v>1746</v>
      </c>
    </row>
    <row r="9" spans="1:29" ht="13.5">
      <c r="A9" s="1">
        <v>6</v>
      </c>
      <c r="B9" s="1">
        <v>25</v>
      </c>
      <c r="C9" t="s">
        <v>57</v>
      </c>
      <c r="D9" t="s">
        <v>53</v>
      </c>
      <c r="E9" s="3">
        <v>180</v>
      </c>
      <c r="F9" s="5">
        <f t="shared" si="0"/>
        <v>100</v>
      </c>
      <c r="G9" s="3">
        <v>240</v>
      </c>
      <c r="H9" s="5">
        <f t="shared" si="1"/>
        <v>100</v>
      </c>
      <c r="I9" s="3">
        <v>300</v>
      </c>
      <c r="J9" s="5">
        <f t="shared" si="2"/>
        <v>100</v>
      </c>
      <c r="K9" s="3">
        <v>300</v>
      </c>
      <c r="L9" s="5">
        <f t="shared" si="3"/>
        <v>100</v>
      </c>
      <c r="M9" s="3">
        <v>300</v>
      </c>
      <c r="N9" s="5">
        <f t="shared" si="4"/>
        <v>100</v>
      </c>
      <c r="O9" s="6">
        <f t="shared" si="5"/>
        <v>500</v>
      </c>
      <c r="P9" s="3">
        <v>360</v>
      </c>
      <c r="Q9" s="5">
        <f t="shared" si="6"/>
        <v>100</v>
      </c>
      <c r="R9" s="3">
        <v>64</v>
      </c>
      <c r="S9" s="5">
        <f t="shared" si="8"/>
        <v>29.49</v>
      </c>
      <c r="T9" s="8">
        <f t="shared" si="7"/>
        <v>629.49</v>
      </c>
      <c r="W9" s="9">
        <f t="shared" si="9"/>
        <v>180</v>
      </c>
      <c r="X9" s="9">
        <f t="shared" si="10"/>
        <v>420</v>
      </c>
      <c r="Y9" s="9">
        <f t="shared" si="11"/>
        <v>720</v>
      </c>
      <c r="Z9" s="9">
        <f t="shared" si="12"/>
        <v>1020</v>
      </c>
      <c r="AA9" s="9">
        <f t="shared" si="13"/>
        <v>1320</v>
      </c>
      <c r="AB9" s="9">
        <f t="shared" si="14"/>
        <v>1680</v>
      </c>
      <c r="AC9" s="9">
        <f t="shared" si="15"/>
        <v>1744</v>
      </c>
    </row>
    <row r="10" spans="1:29" ht="13.5">
      <c r="A10" s="1">
        <v>7</v>
      </c>
      <c r="B10" s="1">
        <v>28</v>
      </c>
      <c r="C10" t="s">
        <v>32</v>
      </c>
      <c r="D10" t="s">
        <v>14</v>
      </c>
      <c r="E10" s="3">
        <v>180</v>
      </c>
      <c r="F10" s="5">
        <f t="shared" si="0"/>
        <v>100</v>
      </c>
      <c r="G10" s="3">
        <v>240</v>
      </c>
      <c r="H10" s="5">
        <f t="shared" si="1"/>
        <v>100</v>
      </c>
      <c r="I10" s="3">
        <v>300</v>
      </c>
      <c r="J10" s="5">
        <f t="shared" si="2"/>
        <v>100</v>
      </c>
      <c r="K10" s="3">
        <v>300</v>
      </c>
      <c r="L10" s="5">
        <f t="shared" si="3"/>
        <v>100</v>
      </c>
      <c r="M10" s="3">
        <v>300</v>
      </c>
      <c r="N10" s="5">
        <f t="shared" si="4"/>
        <v>100</v>
      </c>
      <c r="O10" s="6">
        <f t="shared" si="5"/>
        <v>500</v>
      </c>
      <c r="P10" s="3">
        <v>360</v>
      </c>
      <c r="Q10" s="5">
        <f t="shared" si="6"/>
        <v>100</v>
      </c>
      <c r="R10" s="3">
        <v>50</v>
      </c>
      <c r="S10" s="5">
        <f t="shared" si="8"/>
        <v>23.04</v>
      </c>
      <c r="T10" s="8">
        <f t="shared" si="7"/>
        <v>623.04</v>
      </c>
      <c r="W10" s="9">
        <f t="shared" si="9"/>
        <v>180</v>
      </c>
      <c r="X10" s="9">
        <f t="shared" si="10"/>
        <v>420</v>
      </c>
      <c r="Y10" s="9">
        <f t="shared" si="11"/>
        <v>720</v>
      </c>
      <c r="Z10" s="9">
        <f t="shared" si="12"/>
        <v>1020</v>
      </c>
      <c r="AA10" s="9">
        <f t="shared" si="13"/>
        <v>1320</v>
      </c>
      <c r="AB10" s="9">
        <f t="shared" si="14"/>
        <v>1680</v>
      </c>
      <c r="AC10" s="9">
        <f t="shared" si="15"/>
        <v>1730</v>
      </c>
    </row>
    <row r="11" spans="1:29" ht="13.5">
      <c r="A11" s="1">
        <v>8</v>
      </c>
      <c r="B11" s="1">
        <v>34</v>
      </c>
      <c r="C11" t="s">
        <v>21</v>
      </c>
      <c r="D11" t="s">
        <v>14</v>
      </c>
      <c r="E11" s="3">
        <v>180</v>
      </c>
      <c r="F11" s="5">
        <f t="shared" si="0"/>
        <v>100</v>
      </c>
      <c r="G11" s="3">
        <v>240</v>
      </c>
      <c r="H11" s="5">
        <f t="shared" si="1"/>
        <v>100</v>
      </c>
      <c r="I11" s="3">
        <v>300</v>
      </c>
      <c r="J11" s="5">
        <f t="shared" si="2"/>
        <v>100</v>
      </c>
      <c r="K11" s="3">
        <v>300</v>
      </c>
      <c r="L11" s="5">
        <f t="shared" si="3"/>
        <v>100</v>
      </c>
      <c r="M11" s="3">
        <v>300</v>
      </c>
      <c r="N11" s="5">
        <f t="shared" si="4"/>
        <v>100</v>
      </c>
      <c r="O11" s="6">
        <f t="shared" si="5"/>
        <v>500</v>
      </c>
      <c r="P11" s="3">
        <v>360</v>
      </c>
      <c r="Q11" s="5">
        <f t="shared" si="6"/>
        <v>100</v>
      </c>
      <c r="R11" s="3">
        <v>48</v>
      </c>
      <c r="S11" s="5">
        <f t="shared" si="8"/>
        <v>22.12</v>
      </c>
      <c r="T11" s="8">
        <f t="shared" si="7"/>
        <v>622.12</v>
      </c>
      <c r="W11" s="9">
        <f t="shared" si="9"/>
        <v>180</v>
      </c>
      <c r="X11" s="9">
        <f t="shared" si="10"/>
        <v>420</v>
      </c>
      <c r="Y11" s="9">
        <f t="shared" si="11"/>
        <v>720</v>
      </c>
      <c r="Z11" s="9">
        <f t="shared" si="12"/>
        <v>1020</v>
      </c>
      <c r="AA11" s="9">
        <f t="shared" si="13"/>
        <v>1320</v>
      </c>
      <c r="AB11" s="9">
        <f t="shared" si="14"/>
        <v>1680</v>
      </c>
      <c r="AC11" s="9">
        <f t="shared" si="15"/>
        <v>1728</v>
      </c>
    </row>
    <row r="12" spans="1:29" ht="13.5">
      <c r="A12" s="1">
        <v>9</v>
      </c>
      <c r="B12" s="1">
        <v>13</v>
      </c>
      <c r="C12" t="s">
        <v>47</v>
      </c>
      <c r="D12" t="s">
        <v>31</v>
      </c>
      <c r="E12" s="3">
        <v>180</v>
      </c>
      <c r="F12" s="5">
        <f t="shared" si="0"/>
        <v>100</v>
      </c>
      <c r="G12" s="3">
        <v>240</v>
      </c>
      <c r="H12" s="5">
        <f t="shared" si="1"/>
        <v>100</v>
      </c>
      <c r="I12" s="3">
        <v>300</v>
      </c>
      <c r="J12" s="5">
        <f t="shared" si="2"/>
        <v>100</v>
      </c>
      <c r="K12" s="3">
        <v>300</v>
      </c>
      <c r="L12" s="5">
        <f t="shared" si="3"/>
        <v>100</v>
      </c>
      <c r="M12" s="3">
        <v>300</v>
      </c>
      <c r="N12" s="5">
        <f t="shared" si="4"/>
        <v>100</v>
      </c>
      <c r="O12" s="6">
        <f t="shared" si="5"/>
        <v>500</v>
      </c>
      <c r="P12" s="3">
        <v>360</v>
      </c>
      <c r="Q12" s="5">
        <f t="shared" si="6"/>
        <v>100</v>
      </c>
      <c r="R12" s="3">
        <v>25</v>
      </c>
      <c r="S12" s="5">
        <f t="shared" si="8"/>
        <v>11.52</v>
      </c>
      <c r="T12" s="8">
        <f t="shared" si="7"/>
        <v>611.52</v>
      </c>
      <c r="W12" s="9">
        <f t="shared" si="9"/>
        <v>180</v>
      </c>
      <c r="X12" s="9">
        <f t="shared" si="10"/>
        <v>420</v>
      </c>
      <c r="Y12" s="9">
        <f t="shared" si="11"/>
        <v>720</v>
      </c>
      <c r="Z12" s="9">
        <f t="shared" si="12"/>
        <v>1020</v>
      </c>
      <c r="AA12" s="9">
        <f t="shared" si="13"/>
        <v>1320</v>
      </c>
      <c r="AB12" s="9">
        <f t="shared" si="14"/>
        <v>1680</v>
      </c>
      <c r="AC12" s="9">
        <f t="shared" si="15"/>
        <v>1705</v>
      </c>
    </row>
    <row r="13" spans="1:29" ht="13.5">
      <c r="A13" s="1">
        <v>10</v>
      </c>
      <c r="B13" s="1">
        <v>40</v>
      </c>
      <c r="C13" t="s">
        <v>94</v>
      </c>
      <c r="D13" t="s">
        <v>14</v>
      </c>
      <c r="E13" s="3">
        <v>180</v>
      </c>
      <c r="F13" s="5">
        <f t="shared" si="0"/>
        <v>100</v>
      </c>
      <c r="G13" s="3">
        <v>240</v>
      </c>
      <c r="H13" s="5">
        <f t="shared" si="1"/>
        <v>100</v>
      </c>
      <c r="I13" s="3">
        <v>300</v>
      </c>
      <c r="J13" s="5">
        <f t="shared" si="2"/>
        <v>100</v>
      </c>
      <c r="K13" s="3">
        <v>300</v>
      </c>
      <c r="L13" s="5">
        <f t="shared" si="3"/>
        <v>100</v>
      </c>
      <c r="M13" s="3">
        <v>300</v>
      </c>
      <c r="N13" s="5">
        <f t="shared" si="4"/>
        <v>100</v>
      </c>
      <c r="O13" s="6">
        <f t="shared" si="5"/>
        <v>500</v>
      </c>
      <c r="P13" s="3">
        <v>360</v>
      </c>
      <c r="Q13" s="5">
        <f t="shared" si="6"/>
        <v>100</v>
      </c>
      <c r="R13" s="3">
        <v>15</v>
      </c>
      <c r="S13" s="5">
        <f t="shared" si="8"/>
        <v>6.91</v>
      </c>
      <c r="T13" s="8">
        <f t="shared" si="7"/>
        <v>606.91</v>
      </c>
      <c r="W13" s="9">
        <f t="shared" si="9"/>
        <v>180</v>
      </c>
      <c r="X13" s="9">
        <f t="shared" si="10"/>
        <v>420</v>
      </c>
      <c r="Y13" s="9">
        <f t="shared" si="11"/>
        <v>720</v>
      </c>
      <c r="Z13" s="9">
        <f t="shared" si="12"/>
        <v>1020</v>
      </c>
      <c r="AA13" s="9">
        <f t="shared" si="13"/>
        <v>1320</v>
      </c>
      <c r="AB13" s="9">
        <f t="shared" si="14"/>
        <v>1680</v>
      </c>
      <c r="AC13" s="9">
        <f t="shared" si="15"/>
        <v>1695</v>
      </c>
    </row>
    <row r="14" spans="1:29" ht="13.5">
      <c r="A14" s="1">
        <v>11</v>
      </c>
      <c r="B14" s="1">
        <v>52</v>
      </c>
      <c r="C14" t="s">
        <v>72</v>
      </c>
      <c r="D14" t="s">
        <v>16</v>
      </c>
      <c r="E14" s="3">
        <v>180</v>
      </c>
      <c r="F14" s="5">
        <f t="shared" si="0"/>
        <v>100</v>
      </c>
      <c r="G14" s="3">
        <v>240</v>
      </c>
      <c r="H14" s="5">
        <f t="shared" si="1"/>
        <v>100</v>
      </c>
      <c r="I14" s="3">
        <v>300</v>
      </c>
      <c r="J14" s="5">
        <f t="shared" si="2"/>
        <v>100</v>
      </c>
      <c r="K14" s="3">
        <v>300</v>
      </c>
      <c r="L14" s="5">
        <f t="shared" si="3"/>
        <v>100</v>
      </c>
      <c r="M14" s="3">
        <v>300</v>
      </c>
      <c r="N14" s="5">
        <f t="shared" si="4"/>
        <v>100</v>
      </c>
      <c r="O14" s="6">
        <f t="shared" si="5"/>
        <v>500</v>
      </c>
      <c r="P14" s="3">
        <v>360</v>
      </c>
      <c r="Q14" s="5">
        <f t="shared" si="6"/>
        <v>100</v>
      </c>
      <c r="R14" s="3">
        <v>0</v>
      </c>
      <c r="S14" s="5">
        <f t="shared" si="8"/>
        <v>0</v>
      </c>
      <c r="T14" s="8">
        <f t="shared" si="7"/>
        <v>600</v>
      </c>
      <c r="W14" s="9">
        <f t="shared" si="9"/>
        <v>180</v>
      </c>
      <c r="X14" s="9">
        <f t="shared" si="10"/>
        <v>420</v>
      </c>
      <c r="Y14" s="9">
        <f t="shared" si="11"/>
        <v>720</v>
      </c>
      <c r="Z14" s="9">
        <f t="shared" si="12"/>
        <v>1020</v>
      </c>
      <c r="AA14" s="9">
        <f t="shared" si="13"/>
        <v>1320</v>
      </c>
      <c r="AB14" s="9">
        <f t="shared" si="14"/>
        <v>1680</v>
      </c>
      <c r="AC14" s="9">
        <f t="shared" si="15"/>
        <v>1680</v>
      </c>
    </row>
    <row r="15" spans="1:29" ht="13.5">
      <c r="A15" s="1">
        <v>12</v>
      </c>
      <c r="B15" s="1">
        <v>18</v>
      </c>
      <c r="C15" t="s">
        <v>22</v>
      </c>
      <c r="D15" t="s">
        <v>23</v>
      </c>
      <c r="E15" s="3">
        <v>180</v>
      </c>
      <c r="F15" s="5">
        <f t="shared" si="0"/>
        <v>100</v>
      </c>
      <c r="G15" s="3">
        <v>240</v>
      </c>
      <c r="H15" s="5">
        <f t="shared" si="1"/>
        <v>100</v>
      </c>
      <c r="I15" s="3">
        <v>300</v>
      </c>
      <c r="J15" s="5">
        <f t="shared" si="2"/>
        <v>100</v>
      </c>
      <c r="K15" s="3">
        <v>300</v>
      </c>
      <c r="L15" s="5">
        <f t="shared" si="3"/>
        <v>100</v>
      </c>
      <c r="M15" s="3">
        <v>300</v>
      </c>
      <c r="N15" s="5">
        <f t="shared" si="4"/>
        <v>100</v>
      </c>
      <c r="O15" s="6">
        <f t="shared" si="5"/>
        <v>500</v>
      </c>
      <c r="P15" s="3">
        <v>356</v>
      </c>
      <c r="Q15" s="5">
        <f t="shared" si="6"/>
        <v>98.89</v>
      </c>
      <c r="T15" s="8">
        <f t="shared" si="7"/>
        <v>598.89</v>
      </c>
      <c r="W15" s="9">
        <f t="shared" si="9"/>
        <v>180</v>
      </c>
      <c r="X15" s="9">
        <f t="shared" si="10"/>
        <v>420</v>
      </c>
      <c r="Y15" s="9">
        <f t="shared" si="11"/>
        <v>720</v>
      </c>
      <c r="Z15" s="9">
        <f t="shared" si="12"/>
        <v>1020</v>
      </c>
      <c r="AA15" s="9">
        <f t="shared" si="13"/>
        <v>1320</v>
      </c>
      <c r="AB15" s="9">
        <f t="shared" si="14"/>
        <v>1676</v>
      </c>
      <c r="AC15" s="9">
        <f t="shared" si="15"/>
        <v>1676</v>
      </c>
    </row>
    <row r="16" spans="1:29" ht="13.5">
      <c r="A16" s="1">
        <v>13</v>
      </c>
      <c r="B16" s="1">
        <v>27</v>
      </c>
      <c r="C16" t="s">
        <v>17</v>
      </c>
      <c r="D16" t="s">
        <v>14</v>
      </c>
      <c r="E16" s="3">
        <v>180</v>
      </c>
      <c r="F16" s="5">
        <f t="shared" si="0"/>
        <v>100</v>
      </c>
      <c r="G16" s="3">
        <v>240</v>
      </c>
      <c r="H16" s="5">
        <f t="shared" si="1"/>
        <v>100</v>
      </c>
      <c r="I16" s="3">
        <v>300</v>
      </c>
      <c r="J16" s="5">
        <f t="shared" si="2"/>
        <v>100</v>
      </c>
      <c r="K16" s="3">
        <v>300</v>
      </c>
      <c r="L16" s="5">
        <f t="shared" si="3"/>
        <v>100</v>
      </c>
      <c r="M16" s="3">
        <v>300</v>
      </c>
      <c r="N16" s="5">
        <f t="shared" si="4"/>
        <v>100</v>
      </c>
      <c r="O16" s="6">
        <f t="shared" si="5"/>
        <v>500</v>
      </c>
      <c r="P16" s="3">
        <v>342</v>
      </c>
      <c r="Q16" s="5">
        <f t="shared" si="6"/>
        <v>95</v>
      </c>
      <c r="T16" s="8">
        <f t="shared" si="7"/>
        <v>595</v>
      </c>
      <c r="W16" s="9">
        <f t="shared" si="9"/>
        <v>180</v>
      </c>
      <c r="X16" s="9">
        <f t="shared" si="10"/>
        <v>420</v>
      </c>
      <c r="Y16" s="9">
        <f t="shared" si="11"/>
        <v>720</v>
      </c>
      <c r="Z16" s="9">
        <f t="shared" si="12"/>
        <v>1020</v>
      </c>
      <c r="AA16" s="9">
        <f t="shared" si="13"/>
        <v>1320</v>
      </c>
      <c r="AB16" s="9">
        <f t="shared" si="14"/>
        <v>1662</v>
      </c>
      <c r="AC16" s="9">
        <f t="shared" si="15"/>
        <v>1662</v>
      </c>
    </row>
    <row r="17" spans="1:29" ht="13.5">
      <c r="A17" s="1">
        <v>14</v>
      </c>
      <c r="B17" s="1">
        <v>21</v>
      </c>
      <c r="C17" t="s">
        <v>52</v>
      </c>
      <c r="D17" t="s">
        <v>53</v>
      </c>
      <c r="E17" s="3">
        <v>180</v>
      </c>
      <c r="F17" s="5">
        <f t="shared" si="0"/>
        <v>100</v>
      </c>
      <c r="G17" s="3">
        <v>240</v>
      </c>
      <c r="H17" s="5">
        <f t="shared" si="1"/>
        <v>100</v>
      </c>
      <c r="I17" s="3">
        <v>300</v>
      </c>
      <c r="J17" s="5">
        <f t="shared" si="2"/>
        <v>100</v>
      </c>
      <c r="K17" s="3">
        <v>300</v>
      </c>
      <c r="L17" s="5">
        <f t="shared" si="3"/>
        <v>100</v>
      </c>
      <c r="M17" s="3">
        <v>300</v>
      </c>
      <c r="N17" s="5">
        <f t="shared" si="4"/>
        <v>100</v>
      </c>
      <c r="O17" s="6">
        <f t="shared" si="5"/>
        <v>500</v>
      </c>
      <c r="P17" s="3">
        <v>291</v>
      </c>
      <c r="Q17" s="5">
        <f t="shared" si="6"/>
        <v>80.83</v>
      </c>
      <c r="T17" s="8">
        <f t="shared" si="7"/>
        <v>580.83</v>
      </c>
      <c r="W17" s="9">
        <f t="shared" si="9"/>
        <v>180</v>
      </c>
      <c r="X17" s="9">
        <f t="shared" si="10"/>
        <v>420</v>
      </c>
      <c r="Y17" s="9">
        <f t="shared" si="11"/>
        <v>720</v>
      </c>
      <c r="Z17" s="9">
        <f t="shared" si="12"/>
        <v>1020</v>
      </c>
      <c r="AA17" s="9">
        <f t="shared" si="13"/>
        <v>1320</v>
      </c>
      <c r="AB17" s="9">
        <f t="shared" si="14"/>
        <v>1611</v>
      </c>
      <c r="AC17" s="9">
        <f t="shared" si="15"/>
        <v>1611</v>
      </c>
    </row>
    <row r="18" spans="1:29" ht="13.5">
      <c r="A18" s="1">
        <v>15</v>
      </c>
      <c r="B18" s="1">
        <v>10</v>
      </c>
      <c r="C18" t="s">
        <v>26</v>
      </c>
      <c r="D18" t="s">
        <v>25</v>
      </c>
      <c r="E18" s="3">
        <v>180</v>
      </c>
      <c r="F18" s="5">
        <f t="shared" si="0"/>
        <v>100</v>
      </c>
      <c r="G18" s="3">
        <v>240</v>
      </c>
      <c r="H18" s="5">
        <f t="shared" si="1"/>
        <v>100</v>
      </c>
      <c r="I18" s="3">
        <v>300</v>
      </c>
      <c r="J18" s="5">
        <f t="shared" si="2"/>
        <v>100</v>
      </c>
      <c r="K18" s="3">
        <v>300</v>
      </c>
      <c r="L18" s="5">
        <f t="shared" si="3"/>
        <v>100</v>
      </c>
      <c r="M18" s="3">
        <v>300</v>
      </c>
      <c r="N18" s="5">
        <f t="shared" si="4"/>
        <v>100</v>
      </c>
      <c r="O18" s="6">
        <f t="shared" si="5"/>
        <v>500</v>
      </c>
      <c r="P18" s="3">
        <v>265</v>
      </c>
      <c r="Q18" s="5">
        <f t="shared" si="6"/>
        <v>73.61</v>
      </c>
      <c r="S18" s="5"/>
      <c r="T18" s="8">
        <f>+S18+Q18+O18</f>
        <v>573.61</v>
      </c>
      <c r="W18" s="9">
        <f t="shared" si="9"/>
        <v>180</v>
      </c>
      <c r="X18" s="9">
        <f t="shared" si="10"/>
        <v>420</v>
      </c>
      <c r="Y18" s="9">
        <f t="shared" si="11"/>
        <v>720</v>
      </c>
      <c r="Z18" s="9">
        <f t="shared" si="12"/>
        <v>1020</v>
      </c>
      <c r="AA18" s="9">
        <f t="shared" si="13"/>
        <v>1320</v>
      </c>
      <c r="AB18" s="9">
        <f t="shared" si="14"/>
        <v>1585</v>
      </c>
      <c r="AC18" s="9">
        <f t="shared" si="15"/>
        <v>1585</v>
      </c>
    </row>
    <row r="19" spans="1:29" ht="13.5">
      <c r="A19" s="1">
        <v>16</v>
      </c>
      <c r="B19" s="1">
        <v>45</v>
      </c>
      <c r="C19" t="s">
        <v>65</v>
      </c>
      <c r="D19" t="s">
        <v>66</v>
      </c>
      <c r="E19" s="3">
        <v>180</v>
      </c>
      <c r="F19" s="5">
        <f t="shared" si="0"/>
        <v>100</v>
      </c>
      <c r="G19" s="3">
        <v>240</v>
      </c>
      <c r="H19" s="5">
        <f t="shared" si="1"/>
        <v>100</v>
      </c>
      <c r="I19" s="3">
        <v>300</v>
      </c>
      <c r="J19" s="5">
        <f t="shared" si="2"/>
        <v>100</v>
      </c>
      <c r="K19" s="3">
        <v>300</v>
      </c>
      <c r="L19" s="5">
        <f t="shared" si="3"/>
        <v>100</v>
      </c>
      <c r="M19" s="3">
        <v>300</v>
      </c>
      <c r="N19" s="5">
        <f t="shared" si="4"/>
        <v>100</v>
      </c>
      <c r="O19" s="6">
        <f t="shared" si="5"/>
        <v>500</v>
      </c>
      <c r="P19" s="3">
        <v>241</v>
      </c>
      <c r="Q19" s="5">
        <f t="shared" si="6"/>
        <v>66.94</v>
      </c>
      <c r="T19" s="8">
        <f t="shared" si="7"/>
        <v>566.94</v>
      </c>
      <c r="W19" s="9">
        <f t="shared" si="9"/>
        <v>180</v>
      </c>
      <c r="X19" s="9">
        <f t="shared" si="10"/>
        <v>420</v>
      </c>
      <c r="Y19" s="9">
        <f t="shared" si="11"/>
        <v>720</v>
      </c>
      <c r="Z19" s="9">
        <f t="shared" si="12"/>
        <v>1020</v>
      </c>
      <c r="AA19" s="9">
        <f t="shared" si="13"/>
        <v>1320</v>
      </c>
      <c r="AB19" s="9">
        <f t="shared" si="14"/>
        <v>1561</v>
      </c>
      <c r="AC19" s="9">
        <f t="shared" si="15"/>
        <v>1561</v>
      </c>
    </row>
    <row r="20" spans="1:29" ht="13.5">
      <c r="A20" s="1">
        <v>17</v>
      </c>
      <c r="B20" s="1">
        <v>36</v>
      </c>
      <c r="C20" t="s">
        <v>60</v>
      </c>
      <c r="D20" t="s">
        <v>14</v>
      </c>
      <c r="E20" s="3">
        <v>180</v>
      </c>
      <c r="F20" s="5">
        <f t="shared" si="0"/>
        <v>100</v>
      </c>
      <c r="G20" s="3">
        <v>240</v>
      </c>
      <c r="H20" s="5">
        <f t="shared" si="1"/>
        <v>100</v>
      </c>
      <c r="I20" s="3">
        <v>300</v>
      </c>
      <c r="J20" s="5">
        <f t="shared" si="2"/>
        <v>100</v>
      </c>
      <c r="K20" s="3">
        <v>300</v>
      </c>
      <c r="L20" s="5">
        <f t="shared" si="3"/>
        <v>100</v>
      </c>
      <c r="M20" s="3">
        <v>300</v>
      </c>
      <c r="N20" s="5">
        <f t="shared" si="4"/>
        <v>100</v>
      </c>
      <c r="O20" s="6">
        <f t="shared" si="5"/>
        <v>500</v>
      </c>
      <c r="P20" s="3">
        <v>19</v>
      </c>
      <c r="Q20" s="5">
        <f t="shared" si="6"/>
        <v>5.28</v>
      </c>
      <c r="T20" s="8">
        <f t="shared" si="7"/>
        <v>505.28</v>
      </c>
      <c r="W20" s="9">
        <f t="shared" si="9"/>
        <v>180</v>
      </c>
      <c r="X20" s="9">
        <f t="shared" si="10"/>
        <v>420</v>
      </c>
      <c r="Y20" s="9">
        <f t="shared" si="11"/>
        <v>720</v>
      </c>
      <c r="Z20" s="9">
        <f t="shared" si="12"/>
        <v>1020</v>
      </c>
      <c r="AA20" s="9">
        <f t="shared" si="13"/>
        <v>1320</v>
      </c>
      <c r="AB20" s="9">
        <f t="shared" si="14"/>
        <v>1339</v>
      </c>
      <c r="AC20" s="9">
        <f t="shared" si="15"/>
        <v>1339</v>
      </c>
    </row>
    <row r="21" spans="1:29" ht="13.5">
      <c r="A21" s="1">
        <v>18</v>
      </c>
      <c r="B21" s="1">
        <v>31</v>
      </c>
      <c r="C21" t="s">
        <v>15</v>
      </c>
      <c r="D21" t="s">
        <v>16</v>
      </c>
      <c r="E21" s="3">
        <v>180</v>
      </c>
      <c r="F21" s="5">
        <f t="shared" si="0"/>
        <v>100</v>
      </c>
      <c r="G21" s="3">
        <v>240</v>
      </c>
      <c r="H21" s="5">
        <f t="shared" si="1"/>
        <v>100</v>
      </c>
      <c r="I21" s="3">
        <v>300</v>
      </c>
      <c r="J21" s="5">
        <f t="shared" si="2"/>
        <v>100</v>
      </c>
      <c r="K21" s="3">
        <v>300</v>
      </c>
      <c r="L21" s="5">
        <f t="shared" si="3"/>
        <v>100</v>
      </c>
      <c r="M21" s="3">
        <v>300</v>
      </c>
      <c r="N21" s="5">
        <f t="shared" si="4"/>
        <v>100</v>
      </c>
      <c r="O21" s="6">
        <f t="shared" si="5"/>
        <v>500</v>
      </c>
      <c r="P21" s="3">
        <v>0</v>
      </c>
      <c r="Q21" s="5">
        <f t="shared" si="6"/>
        <v>0</v>
      </c>
      <c r="T21" s="8">
        <f t="shared" si="7"/>
        <v>500</v>
      </c>
      <c r="W21" s="9">
        <f t="shared" si="9"/>
        <v>180</v>
      </c>
      <c r="X21" s="9">
        <f t="shared" si="10"/>
        <v>420</v>
      </c>
      <c r="Y21" s="9">
        <f t="shared" si="11"/>
        <v>720</v>
      </c>
      <c r="Z21" s="9">
        <f t="shared" si="12"/>
        <v>1020</v>
      </c>
      <c r="AA21" s="9">
        <f t="shared" si="13"/>
        <v>1320</v>
      </c>
      <c r="AB21" s="9">
        <f t="shared" si="14"/>
        <v>1320</v>
      </c>
      <c r="AC21" s="9">
        <f t="shared" si="15"/>
        <v>1320</v>
      </c>
    </row>
    <row r="22" spans="1:29" ht="13.5">
      <c r="A22" s="1"/>
      <c r="B22" s="1">
        <v>41</v>
      </c>
      <c r="C22" t="s">
        <v>61</v>
      </c>
      <c r="D22" t="s">
        <v>14</v>
      </c>
      <c r="E22" s="3">
        <v>180</v>
      </c>
      <c r="F22" s="5">
        <f t="shared" si="0"/>
        <v>100</v>
      </c>
      <c r="G22" s="3">
        <v>240</v>
      </c>
      <c r="H22" s="5">
        <f t="shared" si="1"/>
        <v>100</v>
      </c>
      <c r="I22" s="3">
        <v>300</v>
      </c>
      <c r="J22" s="5">
        <f t="shared" si="2"/>
        <v>100</v>
      </c>
      <c r="K22" s="3">
        <v>300</v>
      </c>
      <c r="L22" s="5">
        <f t="shared" si="3"/>
        <v>100</v>
      </c>
      <c r="M22" s="3">
        <v>300</v>
      </c>
      <c r="N22" s="5">
        <f t="shared" si="4"/>
        <v>100</v>
      </c>
      <c r="O22" s="6">
        <f t="shared" si="5"/>
        <v>500</v>
      </c>
      <c r="P22" s="3">
        <v>0</v>
      </c>
      <c r="Q22" s="5">
        <f t="shared" si="6"/>
        <v>0</v>
      </c>
      <c r="T22" s="8">
        <f t="shared" si="7"/>
        <v>500</v>
      </c>
      <c r="W22" s="9">
        <f t="shared" si="9"/>
        <v>180</v>
      </c>
      <c r="X22" s="9">
        <f t="shared" si="10"/>
        <v>420</v>
      </c>
      <c r="Y22" s="9">
        <f t="shared" si="11"/>
        <v>720</v>
      </c>
      <c r="Z22" s="9">
        <f t="shared" si="12"/>
        <v>1020</v>
      </c>
      <c r="AA22" s="9">
        <f t="shared" si="13"/>
        <v>1320</v>
      </c>
      <c r="AB22" s="9">
        <f t="shared" si="14"/>
        <v>1320</v>
      </c>
      <c r="AC22" s="9">
        <f t="shared" si="15"/>
        <v>1320</v>
      </c>
    </row>
    <row r="23" spans="1:29" ht="13.5">
      <c r="A23" s="1"/>
      <c r="B23" s="1">
        <v>44</v>
      </c>
      <c r="C23" t="s">
        <v>64</v>
      </c>
      <c r="D23" t="s">
        <v>25</v>
      </c>
      <c r="E23" s="3">
        <v>180</v>
      </c>
      <c r="F23" s="5">
        <f t="shared" si="0"/>
        <v>100</v>
      </c>
      <c r="G23" s="3">
        <v>240</v>
      </c>
      <c r="H23" s="5">
        <f t="shared" si="1"/>
        <v>100</v>
      </c>
      <c r="I23" s="3">
        <v>300</v>
      </c>
      <c r="J23" s="5">
        <f t="shared" si="2"/>
        <v>100</v>
      </c>
      <c r="K23" s="3">
        <v>300</v>
      </c>
      <c r="L23" s="5">
        <f t="shared" si="3"/>
        <v>100</v>
      </c>
      <c r="M23" s="3">
        <v>300</v>
      </c>
      <c r="N23" s="5">
        <f t="shared" si="4"/>
        <v>100</v>
      </c>
      <c r="O23" s="6">
        <f t="shared" si="5"/>
        <v>500</v>
      </c>
      <c r="P23" s="3">
        <v>0</v>
      </c>
      <c r="Q23" s="5">
        <f t="shared" si="6"/>
        <v>0</v>
      </c>
      <c r="T23" s="8">
        <f t="shared" si="7"/>
        <v>500</v>
      </c>
      <c r="W23" s="9">
        <f t="shared" si="9"/>
        <v>180</v>
      </c>
      <c r="X23" s="9">
        <f t="shared" si="10"/>
        <v>420</v>
      </c>
      <c r="Y23" s="9">
        <f t="shared" si="11"/>
        <v>720</v>
      </c>
      <c r="Z23" s="9">
        <f t="shared" si="12"/>
        <v>1020</v>
      </c>
      <c r="AA23" s="9">
        <f t="shared" si="13"/>
        <v>1320</v>
      </c>
      <c r="AB23" s="9">
        <f t="shared" si="14"/>
        <v>1320</v>
      </c>
      <c r="AC23" s="9">
        <f t="shared" si="15"/>
        <v>1320</v>
      </c>
    </row>
    <row r="24" spans="1:29" ht="13.5">
      <c r="A24" s="1">
        <v>21</v>
      </c>
      <c r="B24" s="1">
        <v>38</v>
      </c>
      <c r="C24" t="s">
        <v>70</v>
      </c>
      <c r="D24" t="s">
        <v>14</v>
      </c>
      <c r="E24" s="3">
        <v>180</v>
      </c>
      <c r="F24" s="5">
        <f t="shared" si="0"/>
        <v>100</v>
      </c>
      <c r="G24" s="3">
        <v>238</v>
      </c>
      <c r="H24" s="5">
        <f t="shared" si="1"/>
        <v>99.17</v>
      </c>
      <c r="I24" s="3">
        <v>300</v>
      </c>
      <c r="J24" s="5">
        <f t="shared" si="2"/>
        <v>100</v>
      </c>
      <c r="K24" s="3">
        <v>300</v>
      </c>
      <c r="L24" s="5">
        <f t="shared" si="3"/>
        <v>100</v>
      </c>
      <c r="M24" s="3">
        <v>300</v>
      </c>
      <c r="N24" s="5">
        <f t="shared" si="4"/>
        <v>100</v>
      </c>
      <c r="O24" s="6">
        <f t="shared" si="5"/>
        <v>499.17</v>
      </c>
      <c r="W24" s="9">
        <f t="shared" si="9"/>
        <v>180</v>
      </c>
      <c r="X24" s="9">
        <f t="shared" si="10"/>
        <v>418</v>
      </c>
      <c r="Y24" s="9">
        <f t="shared" si="11"/>
        <v>718</v>
      </c>
      <c r="Z24" s="9">
        <f t="shared" si="12"/>
        <v>1018</v>
      </c>
      <c r="AA24" s="9">
        <f t="shared" si="13"/>
        <v>1318</v>
      </c>
      <c r="AB24" s="9">
        <f t="shared" si="14"/>
        <v>1318</v>
      </c>
      <c r="AC24" s="9">
        <f t="shared" si="15"/>
        <v>1318</v>
      </c>
    </row>
    <row r="25" spans="1:29" ht="13.5">
      <c r="A25" s="1">
        <v>22</v>
      </c>
      <c r="B25" s="1">
        <v>35</v>
      </c>
      <c r="C25" t="s">
        <v>59</v>
      </c>
      <c r="D25" t="s">
        <v>14</v>
      </c>
      <c r="E25" s="3">
        <v>180</v>
      </c>
      <c r="F25" s="5">
        <f t="shared" si="0"/>
        <v>100</v>
      </c>
      <c r="G25" s="3">
        <v>240</v>
      </c>
      <c r="H25" s="5">
        <f t="shared" si="1"/>
        <v>100</v>
      </c>
      <c r="I25" s="3">
        <v>300</v>
      </c>
      <c r="J25" s="5">
        <f t="shared" si="2"/>
        <v>100</v>
      </c>
      <c r="K25" s="3">
        <v>295</v>
      </c>
      <c r="L25" s="5">
        <f t="shared" si="3"/>
        <v>98.33</v>
      </c>
      <c r="M25" s="3">
        <v>300</v>
      </c>
      <c r="N25" s="5">
        <f t="shared" si="4"/>
        <v>100</v>
      </c>
      <c r="O25" s="6">
        <f t="shared" si="5"/>
        <v>498.33</v>
      </c>
      <c r="W25" s="9">
        <f t="shared" si="9"/>
        <v>180</v>
      </c>
      <c r="X25" s="9">
        <f t="shared" si="10"/>
        <v>420</v>
      </c>
      <c r="Y25" s="9">
        <f t="shared" si="11"/>
        <v>720</v>
      </c>
      <c r="Z25" s="9">
        <f t="shared" si="12"/>
        <v>1015</v>
      </c>
      <c r="AA25" s="9">
        <f t="shared" si="13"/>
        <v>1315</v>
      </c>
      <c r="AB25" s="9">
        <f t="shared" si="14"/>
        <v>1315</v>
      </c>
      <c r="AC25" s="9">
        <f t="shared" si="15"/>
        <v>1315</v>
      </c>
    </row>
    <row r="26" spans="1:29" ht="13.5">
      <c r="A26" s="1">
        <v>23</v>
      </c>
      <c r="B26" s="1">
        <v>46</v>
      </c>
      <c r="C26" t="s">
        <v>71</v>
      </c>
      <c r="D26" t="s">
        <v>66</v>
      </c>
      <c r="E26" s="3">
        <v>180</v>
      </c>
      <c r="F26" s="5">
        <f t="shared" si="0"/>
        <v>100</v>
      </c>
      <c r="G26" s="3">
        <v>240</v>
      </c>
      <c r="H26" s="5">
        <f t="shared" si="1"/>
        <v>100</v>
      </c>
      <c r="I26" s="3">
        <v>280</v>
      </c>
      <c r="J26" s="5">
        <f t="shared" si="2"/>
        <v>93.33</v>
      </c>
      <c r="K26" s="3">
        <v>300</v>
      </c>
      <c r="L26" s="5">
        <f t="shared" si="3"/>
        <v>100</v>
      </c>
      <c r="M26" s="3">
        <v>300</v>
      </c>
      <c r="N26" s="5">
        <f t="shared" si="4"/>
        <v>100</v>
      </c>
      <c r="O26" s="6">
        <f t="shared" si="5"/>
        <v>493.33</v>
      </c>
      <c r="W26" s="9">
        <f t="shared" si="9"/>
        <v>180</v>
      </c>
      <c r="X26" s="9">
        <f t="shared" si="10"/>
        <v>420</v>
      </c>
      <c r="Y26" s="9">
        <f t="shared" si="11"/>
        <v>700</v>
      </c>
      <c r="Z26" s="9">
        <f t="shared" si="12"/>
        <v>1000</v>
      </c>
      <c r="AA26" s="9">
        <f t="shared" si="13"/>
        <v>1300</v>
      </c>
      <c r="AB26" s="9">
        <f t="shared" si="14"/>
        <v>1300</v>
      </c>
      <c r="AC26" s="9">
        <f t="shared" si="15"/>
        <v>1300</v>
      </c>
    </row>
    <row r="27" spans="1:29" ht="13.5">
      <c r="A27" s="1">
        <v>24</v>
      </c>
      <c r="B27" s="1">
        <v>43</v>
      </c>
      <c r="C27" t="s">
        <v>63</v>
      </c>
      <c r="D27" t="s">
        <v>31</v>
      </c>
      <c r="E27" s="3">
        <v>180</v>
      </c>
      <c r="F27" s="5">
        <f t="shared" si="0"/>
        <v>100</v>
      </c>
      <c r="G27" s="3">
        <v>205</v>
      </c>
      <c r="H27" s="5">
        <f t="shared" si="1"/>
        <v>85.42</v>
      </c>
      <c r="I27" s="3">
        <v>300</v>
      </c>
      <c r="J27" s="5">
        <f t="shared" si="2"/>
        <v>100</v>
      </c>
      <c r="K27" s="3">
        <v>300</v>
      </c>
      <c r="L27" s="5">
        <f t="shared" si="3"/>
        <v>100</v>
      </c>
      <c r="M27" s="3">
        <v>300</v>
      </c>
      <c r="N27" s="5">
        <f t="shared" si="4"/>
        <v>100</v>
      </c>
      <c r="O27" s="6">
        <f t="shared" si="5"/>
        <v>485.42</v>
      </c>
      <c r="W27" s="9">
        <f t="shared" si="9"/>
        <v>180</v>
      </c>
      <c r="X27" s="9">
        <f t="shared" si="10"/>
        <v>385</v>
      </c>
      <c r="Y27" s="9">
        <f t="shared" si="11"/>
        <v>685</v>
      </c>
      <c r="Z27" s="9">
        <f t="shared" si="12"/>
        <v>985</v>
      </c>
      <c r="AA27" s="9">
        <f t="shared" si="13"/>
        <v>1285</v>
      </c>
      <c r="AB27" s="9">
        <f t="shared" si="14"/>
        <v>1285</v>
      </c>
      <c r="AC27" s="9">
        <f t="shared" si="15"/>
        <v>1285</v>
      </c>
    </row>
    <row r="28" spans="1:29" ht="13.5">
      <c r="A28" s="1">
        <v>25</v>
      </c>
      <c r="B28" s="1">
        <v>22</v>
      </c>
      <c r="C28" t="s">
        <v>54</v>
      </c>
      <c r="D28" t="s">
        <v>53</v>
      </c>
      <c r="E28" s="3">
        <v>180</v>
      </c>
      <c r="F28" s="5">
        <f t="shared" si="0"/>
        <v>100</v>
      </c>
      <c r="G28" s="3">
        <v>203</v>
      </c>
      <c r="H28" s="5">
        <f t="shared" si="1"/>
        <v>84.58</v>
      </c>
      <c r="I28" s="3">
        <v>300</v>
      </c>
      <c r="J28" s="5">
        <f t="shared" si="2"/>
        <v>100</v>
      </c>
      <c r="K28" s="3">
        <v>300</v>
      </c>
      <c r="L28" s="5">
        <f t="shared" si="3"/>
        <v>100</v>
      </c>
      <c r="M28" s="3">
        <v>300</v>
      </c>
      <c r="N28" s="5">
        <f t="shared" si="4"/>
        <v>100</v>
      </c>
      <c r="O28" s="6">
        <f t="shared" si="5"/>
        <v>484.58</v>
      </c>
      <c r="W28" s="9">
        <f t="shared" si="9"/>
        <v>180</v>
      </c>
      <c r="X28" s="9">
        <f t="shared" si="10"/>
        <v>383</v>
      </c>
      <c r="Y28" s="9">
        <f t="shared" si="11"/>
        <v>683</v>
      </c>
      <c r="Z28" s="9">
        <f t="shared" si="12"/>
        <v>983</v>
      </c>
      <c r="AA28" s="9">
        <f t="shared" si="13"/>
        <v>1283</v>
      </c>
      <c r="AB28" s="9">
        <f t="shared" si="14"/>
        <v>1283</v>
      </c>
      <c r="AC28" s="9">
        <f t="shared" si="15"/>
        <v>1283</v>
      </c>
    </row>
    <row r="29" spans="1:29" ht="13.5">
      <c r="A29" s="1">
        <v>26</v>
      </c>
      <c r="B29" s="1">
        <v>8</v>
      </c>
      <c r="C29" t="s">
        <v>38</v>
      </c>
      <c r="D29" t="s">
        <v>20</v>
      </c>
      <c r="E29" s="3">
        <v>180</v>
      </c>
      <c r="F29" s="5">
        <f t="shared" si="0"/>
        <v>100</v>
      </c>
      <c r="G29" s="3">
        <v>240</v>
      </c>
      <c r="H29" s="5">
        <f t="shared" si="1"/>
        <v>100</v>
      </c>
      <c r="I29" s="3">
        <v>248</v>
      </c>
      <c r="J29" s="5">
        <f t="shared" si="2"/>
        <v>82.67</v>
      </c>
      <c r="K29" s="3">
        <v>300</v>
      </c>
      <c r="L29" s="5">
        <f t="shared" si="3"/>
        <v>100</v>
      </c>
      <c r="M29" s="3">
        <v>292</v>
      </c>
      <c r="N29" s="5">
        <f t="shared" si="4"/>
        <v>97.33</v>
      </c>
      <c r="O29" s="6">
        <f t="shared" si="5"/>
        <v>480</v>
      </c>
      <c r="W29" s="9">
        <f t="shared" si="9"/>
        <v>180</v>
      </c>
      <c r="X29" s="9">
        <f t="shared" si="10"/>
        <v>420</v>
      </c>
      <c r="Y29" s="9">
        <f t="shared" si="11"/>
        <v>668</v>
      </c>
      <c r="Z29" s="9">
        <f t="shared" si="12"/>
        <v>968</v>
      </c>
      <c r="AA29" s="9">
        <f t="shared" si="13"/>
        <v>1260</v>
      </c>
      <c r="AB29" s="9">
        <f t="shared" si="14"/>
        <v>1260</v>
      </c>
      <c r="AC29" s="9">
        <f t="shared" si="15"/>
        <v>1260</v>
      </c>
    </row>
    <row r="30" spans="1:29" ht="13.5">
      <c r="A30" s="1">
        <v>27</v>
      </c>
      <c r="B30" s="1">
        <v>47</v>
      </c>
      <c r="C30" t="s">
        <v>37</v>
      </c>
      <c r="D30" t="s">
        <v>29</v>
      </c>
      <c r="E30" s="3">
        <v>180</v>
      </c>
      <c r="F30" s="5">
        <f t="shared" si="0"/>
        <v>100</v>
      </c>
      <c r="G30" s="3">
        <v>240</v>
      </c>
      <c r="H30" s="5">
        <f t="shared" si="1"/>
        <v>100</v>
      </c>
      <c r="I30" s="3">
        <v>300</v>
      </c>
      <c r="J30" s="5">
        <f t="shared" si="2"/>
        <v>100</v>
      </c>
      <c r="K30" s="3">
        <v>222</v>
      </c>
      <c r="L30" s="5">
        <f t="shared" si="3"/>
        <v>74</v>
      </c>
      <c r="M30" s="3">
        <v>300</v>
      </c>
      <c r="N30" s="5">
        <f t="shared" si="4"/>
        <v>100</v>
      </c>
      <c r="O30" s="6">
        <f t="shared" si="5"/>
        <v>474</v>
      </c>
      <c r="W30" s="9">
        <f t="shared" si="9"/>
        <v>180</v>
      </c>
      <c r="X30" s="9">
        <f t="shared" si="10"/>
        <v>420</v>
      </c>
      <c r="Y30" s="9">
        <f t="shared" si="11"/>
        <v>720</v>
      </c>
      <c r="Z30" s="9">
        <f t="shared" si="12"/>
        <v>942</v>
      </c>
      <c r="AA30" s="9">
        <f t="shared" si="13"/>
        <v>1242</v>
      </c>
      <c r="AB30" s="9">
        <f t="shared" si="14"/>
        <v>1242</v>
      </c>
      <c r="AC30" s="9">
        <f t="shared" si="15"/>
        <v>1242</v>
      </c>
    </row>
    <row r="31" spans="1:29" ht="13.5">
      <c r="A31" s="1">
        <v>28</v>
      </c>
      <c r="B31" s="1">
        <v>17</v>
      </c>
      <c r="C31" t="s">
        <v>35</v>
      </c>
      <c r="D31" t="s">
        <v>23</v>
      </c>
      <c r="E31" s="3">
        <v>180</v>
      </c>
      <c r="F31" s="5">
        <f t="shared" si="0"/>
        <v>100</v>
      </c>
      <c r="G31" s="3">
        <v>240</v>
      </c>
      <c r="H31" s="5">
        <f t="shared" si="1"/>
        <v>100</v>
      </c>
      <c r="I31" s="3">
        <v>300</v>
      </c>
      <c r="J31" s="5">
        <f t="shared" si="2"/>
        <v>100</v>
      </c>
      <c r="K31" s="3">
        <v>300</v>
      </c>
      <c r="L31" s="5">
        <f t="shared" si="3"/>
        <v>100</v>
      </c>
      <c r="M31" s="3">
        <v>210</v>
      </c>
      <c r="N31" s="5">
        <f t="shared" si="4"/>
        <v>70</v>
      </c>
      <c r="O31" s="6">
        <f t="shared" si="5"/>
        <v>470</v>
      </c>
      <c r="W31" s="9">
        <f t="shared" si="9"/>
        <v>180</v>
      </c>
      <c r="X31" s="9">
        <f t="shared" si="10"/>
        <v>420</v>
      </c>
      <c r="Y31" s="9">
        <f t="shared" si="11"/>
        <v>720</v>
      </c>
      <c r="Z31" s="9">
        <f t="shared" si="12"/>
        <v>1020</v>
      </c>
      <c r="AA31" s="9">
        <f t="shared" si="13"/>
        <v>1230</v>
      </c>
      <c r="AB31" s="9">
        <f t="shared" si="14"/>
        <v>1230</v>
      </c>
      <c r="AC31" s="9">
        <f t="shared" si="15"/>
        <v>1230</v>
      </c>
    </row>
    <row r="32" spans="1:29" ht="13.5">
      <c r="A32" s="1">
        <v>29</v>
      </c>
      <c r="B32" s="1">
        <v>3</v>
      </c>
      <c r="C32" t="s">
        <v>19</v>
      </c>
      <c r="D32" t="s">
        <v>20</v>
      </c>
      <c r="E32" s="3">
        <v>120</v>
      </c>
      <c r="F32" s="5">
        <f t="shared" si="0"/>
        <v>66.67</v>
      </c>
      <c r="G32" s="3">
        <v>229</v>
      </c>
      <c r="H32" s="5">
        <f t="shared" si="1"/>
        <v>95.42</v>
      </c>
      <c r="I32" s="3">
        <v>293</v>
      </c>
      <c r="J32" s="5">
        <f t="shared" si="2"/>
        <v>97.67</v>
      </c>
      <c r="K32" s="3">
        <v>300</v>
      </c>
      <c r="L32" s="5">
        <f t="shared" si="3"/>
        <v>100</v>
      </c>
      <c r="M32" s="3">
        <v>300</v>
      </c>
      <c r="N32" s="5">
        <f t="shared" si="4"/>
        <v>100</v>
      </c>
      <c r="O32" s="6">
        <f t="shared" si="5"/>
        <v>459.76000000000005</v>
      </c>
      <c r="W32" s="9">
        <f t="shared" si="9"/>
        <v>120</v>
      </c>
      <c r="X32" s="9">
        <f t="shared" si="10"/>
        <v>349</v>
      </c>
      <c r="Y32" s="9">
        <f t="shared" si="11"/>
        <v>642</v>
      </c>
      <c r="Z32" s="9">
        <f t="shared" si="12"/>
        <v>942</v>
      </c>
      <c r="AA32" s="9">
        <f t="shared" si="13"/>
        <v>1242</v>
      </c>
      <c r="AB32" s="9">
        <f t="shared" si="14"/>
        <v>1242</v>
      </c>
      <c r="AC32" s="9">
        <f t="shared" si="15"/>
        <v>1242</v>
      </c>
    </row>
    <row r="33" spans="1:29" ht="13.5">
      <c r="A33" s="1">
        <v>30</v>
      </c>
      <c r="B33" s="1">
        <v>30</v>
      </c>
      <c r="C33" t="s">
        <v>36</v>
      </c>
      <c r="D33" t="s">
        <v>16</v>
      </c>
      <c r="E33" s="3">
        <v>180</v>
      </c>
      <c r="F33" s="5">
        <f t="shared" si="0"/>
        <v>100</v>
      </c>
      <c r="G33" s="3">
        <v>240</v>
      </c>
      <c r="H33" s="5">
        <f t="shared" si="1"/>
        <v>100</v>
      </c>
      <c r="I33" s="3">
        <v>179</v>
      </c>
      <c r="J33" s="5">
        <f t="shared" si="2"/>
        <v>59.67</v>
      </c>
      <c r="K33" s="3">
        <v>300</v>
      </c>
      <c r="L33" s="5">
        <f t="shared" si="3"/>
        <v>100</v>
      </c>
      <c r="M33" s="3">
        <v>300</v>
      </c>
      <c r="N33" s="5">
        <f t="shared" si="4"/>
        <v>100</v>
      </c>
      <c r="O33" s="6">
        <f t="shared" si="5"/>
        <v>459.67</v>
      </c>
      <c r="W33" s="9">
        <f t="shared" si="9"/>
        <v>180</v>
      </c>
      <c r="X33" s="9">
        <f t="shared" si="10"/>
        <v>420</v>
      </c>
      <c r="Y33" s="9">
        <f t="shared" si="11"/>
        <v>599</v>
      </c>
      <c r="Z33" s="9">
        <f t="shared" si="12"/>
        <v>899</v>
      </c>
      <c r="AA33" s="9">
        <f t="shared" si="13"/>
        <v>1199</v>
      </c>
      <c r="AB33" s="9">
        <f t="shared" si="14"/>
        <v>1199</v>
      </c>
      <c r="AC33" s="9">
        <f t="shared" si="15"/>
        <v>1199</v>
      </c>
    </row>
    <row r="34" spans="1:29" ht="13.5">
      <c r="A34" s="1">
        <v>31</v>
      </c>
      <c r="B34" s="1">
        <v>29</v>
      </c>
      <c r="C34" t="s">
        <v>39</v>
      </c>
      <c r="D34" t="s">
        <v>14</v>
      </c>
      <c r="E34" s="3">
        <v>168</v>
      </c>
      <c r="F34" s="5">
        <f t="shared" si="0"/>
        <v>93.33</v>
      </c>
      <c r="G34" s="3">
        <v>240</v>
      </c>
      <c r="H34" s="5">
        <f t="shared" si="1"/>
        <v>100</v>
      </c>
      <c r="I34" s="3">
        <v>300</v>
      </c>
      <c r="J34" s="5">
        <f t="shared" si="2"/>
        <v>100</v>
      </c>
      <c r="K34" s="3">
        <v>198</v>
      </c>
      <c r="L34" s="5">
        <f t="shared" si="3"/>
        <v>66</v>
      </c>
      <c r="M34" s="3">
        <v>300</v>
      </c>
      <c r="N34" s="5">
        <f t="shared" si="4"/>
        <v>100</v>
      </c>
      <c r="O34" s="6">
        <f t="shared" si="5"/>
        <v>459.33</v>
      </c>
      <c r="W34" s="9">
        <f t="shared" si="9"/>
        <v>168</v>
      </c>
      <c r="X34" s="9">
        <f t="shared" si="10"/>
        <v>408</v>
      </c>
      <c r="Y34" s="9">
        <f t="shared" si="11"/>
        <v>708</v>
      </c>
      <c r="Z34" s="9">
        <f t="shared" si="12"/>
        <v>906</v>
      </c>
      <c r="AA34" s="9">
        <f t="shared" si="13"/>
        <v>1206</v>
      </c>
      <c r="AB34" s="9">
        <f t="shared" si="14"/>
        <v>1206</v>
      </c>
      <c r="AC34" s="9">
        <f t="shared" si="15"/>
        <v>1206</v>
      </c>
    </row>
    <row r="35" spans="1:29" ht="13.5">
      <c r="A35" s="1">
        <v>32</v>
      </c>
      <c r="B35" s="1">
        <v>15</v>
      </c>
      <c r="C35" t="s">
        <v>49</v>
      </c>
      <c r="D35" t="s">
        <v>31</v>
      </c>
      <c r="E35" s="3">
        <v>180</v>
      </c>
      <c r="F35" s="5">
        <f t="shared" si="0"/>
        <v>100</v>
      </c>
      <c r="G35" s="3">
        <v>240</v>
      </c>
      <c r="H35" s="5">
        <f t="shared" si="1"/>
        <v>100</v>
      </c>
      <c r="I35" s="3">
        <v>300</v>
      </c>
      <c r="J35" s="5">
        <f t="shared" si="2"/>
        <v>100</v>
      </c>
      <c r="K35" s="3">
        <v>159</v>
      </c>
      <c r="L35" s="5">
        <f t="shared" si="3"/>
        <v>53</v>
      </c>
      <c r="M35" s="3">
        <v>300</v>
      </c>
      <c r="N35" s="5">
        <f t="shared" si="4"/>
        <v>100</v>
      </c>
      <c r="O35" s="6">
        <f t="shared" si="5"/>
        <v>453</v>
      </c>
      <c r="W35" s="9">
        <f t="shared" si="9"/>
        <v>180</v>
      </c>
      <c r="X35" s="9">
        <f t="shared" si="10"/>
        <v>420</v>
      </c>
      <c r="Y35" s="9">
        <f t="shared" si="11"/>
        <v>720</v>
      </c>
      <c r="Z35" s="9">
        <f t="shared" si="12"/>
        <v>879</v>
      </c>
      <c r="AA35" s="9">
        <f t="shared" si="13"/>
        <v>1179</v>
      </c>
      <c r="AB35" s="9">
        <f t="shared" si="14"/>
        <v>1179</v>
      </c>
      <c r="AC35" s="9">
        <f t="shared" si="15"/>
        <v>1179</v>
      </c>
    </row>
    <row r="36" spans="1:29" ht="13.5">
      <c r="A36" s="1">
        <v>33</v>
      </c>
      <c r="B36" s="1">
        <v>19</v>
      </c>
      <c r="C36" t="s">
        <v>50</v>
      </c>
      <c r="D36" t="s">
        <v>23</v>
      </c>
      <c r="E36" s="3">
        <v>180</v>
      </c>
      <c r="F36" s="5">
        <f t="shared" si="0"/>
        <v>100</v>
      </c>
      <c r="G36" s="3">
        <v>240</v>
      </c>
      <c r="H36" s="5">
        <f t="shared" si="1"/>
        <v>100</v>
      </c>
      <c r="I36" s="3">
        <v>300</v>
      </c>
      <c r="J36" s="5">
        <f t="shared" si="2"/>
        <v>100</v>
      </c>
      <c r="K36" s="3">
        <v>158</v>
      </c>
      <c r="L36" s="5">
        <f t="shared" si="3"/>
        <v>52.67</v>
      </c>
      <c r="M36" s="3">
        <v>300</v>
      </c>
      <c r="N36" s="5">
        <f t="shared" si="4"/>
        <v>100</v>
      </c>
      <c r="O36" s="6">
        <f t="shared" si="5"/>
        <v>452.67</v>
      </c>
      <c r="W36" s="9">
        <f t="shared" si="9"/>
        <v>180</v>
      </c>
      <c r="X36" s="9">
        <f t="shared" si="10"/>
        <v>420</v>
      </c>
      <c r="Y36" s="9">
        <f t="shared" si="11"/>
        <v>720</v>
      </c>
      <c r="Z36" s="9">
        <f t="shared" si="12"/>
        <v>878</v>
      </c>
      <c r="AA36" s="9">
        <f t="shared" si="13"/>
        <v>1178</v>
      </c>
      <c r="AB36" s="9">
        <f t="shared" si="14"/>
        <v>1178</v>
      </c>
      <c r="AC36" s="9">
        <f t="shared" si="15"/>
        <v>1178</v>
      </c>
    </row>
    <row r="37" spans="1:29" ht="13.5">
      <c r="A37" s="1">
        <v>34</v>
      </c>
      <c r="B37" s="1">
        <v>14</v>
      </c>
      <c r="C37" t="s">
        <v>48</v>
      </c>
      <c r="D37" t="s">
        <v>31</v>
      </c>
      <c r="E37" s="3">
        <v>180</v>
      </c>
      <c r="F37" s="5">
        <f t="shared" si="0"/>
        <v>100</v>
      </c>
      <c r="G37" s="3">
        <v>240</v>
      </c>
      <c r="H37" s="5">
        <f t="shared" si="1"/>
        <v>100</v>
      </c>
      <c r="I37" s="3">
        <v>87</v>
      </c>
      <c r="J37" s="5">
        <f t="shared" si="2"/>
        <v>29</v>
      </c>
      <c r="K37" s="3">
        <v>300</v>
      </c>
      <c r="L37" s="5">
        <f t="shared" si="3"/>
        <v>100</v>
      </c>
      <c r="M37" s="3">
        <v>300</v>
      </c>
      <c r="N37" s="5">
        <f t="shared" si="4"/>
        <v>100</v>
      </c>
      <c r="O37" s="6">
        <f t="shared" si="5"/>
        <v>429</v>
      </c>
      <c r="W37" s="9">
        <f t="shared" si="9"/>
        <v>180</v>
      </c>
      <c r="X37" s="9">
        <f t="shared" si="10"/>
        <v>420</v>
      </c>
      <c r="Y37" s="9">
        <f t="shared" si="11"/>
        <v>507</v>
      </c>
      <c r="Z37" s="9">
        <f t="shared" si="12"/>
        <v>807</v>
      </c>
      <c r="AA37" s="9">
        <f t="shared" si="13"/>
        <v>1107</v>
      </c>
      <c r="AB37" s="9">
        <f t="shared" si="14"/>
        <v>1107</v>
      </c>
      <c r="AC37" s="9">
        <f t="shared" si="15"/>
        <v>1107</v>
      </c>
    </row>
    <row r="38" spans="1:29" ht="13.5">
      <c r="A38" s="1"/>
      <c r="B38" s="1">
        <v>24</v>
      </c>
      <c r="C38" t="s">
        <v>56</v>
      </c>
      <c r="D38" t="s">
        <v>53</v>
      </c>
      <c r="E38" s="3">
        <v>180</v>
      </c>
      <c r="F38" s="5">
        <f t="shared" si="0"/>
        <v>100</v>
      </c>
      <c r="G38" s="3">
        <v>240</v>
      </c>
      <c r="H38" s="5">
        <f t="shared" si="1"/>
        <v>100</v>
      </c>
      <c r="I38" s="3">
        <v>300</v>
      </c>
      <c r="J38" s="5">
        <f t="shared" si="2"/>
        <v>100</v>
      </c>
      <c r="K38" s="3">
        <v>87</v>
      </c>
      <c r="L38" s="5">
        <f t="shared" si="3"/>
        <v>29</v>
      </c>
      <c r="M38" s="3">
        <v>300</v>
      </c>
      <c r="N38" s="5">
        <f t="shared" si="4"/>
        <v>100</v>
      </c>
      <c r="O38" s="6">
        <f t="shared" si="5"/>
        <v>429</v>
      </c>
      <c r="W38" s="9">
        <f t="shared" si="9"/>
        <v>180</v>
      </c>
      <c r="X38" s="9">
        <f t="shared" si="10"/>
        <v>420</v>
      </c>
      <c r="Y38" s="9">
        <f t="shared" si="11"/>
        <v>720</v>
      </c>
      <c r="Z38" s="9">
        <f t="shared" si="12"/>
        <v>807</v>
      </c>
      <c r="AA38" s="9">
        <f t="shared" si="13"/>
        <v>1107</v>
      </c>
      <c r="AB38" s="9">
        <f t="shared" si="14"/>
        <v>1107</v>
      </c>
      <c r="AC38" s="9">
        <f t="shared" si="15"/>
        <v>1107</v>
      </c>
    </row>
    <row r="39" spans="1:29" ht="13.5">
      <c r="A39" s="1">
        <v>36</v>
      </c>
      <c r="B39" s="1">
        <v>50</v>
      </c>
      <c r="C39" t="s">
        <v>68</v>
      </c>
      <c r="D39" t="s">
        <v>29</v>
      </c>
      <c r="E39" s="3">
        <v>180</v>
      </c>
      <c r="F39" s="5">
        <f t="shared" si="0"/>
        <v>100</v>
      </c>
      <c r="G39" s="3">
        <v>240</v>
      </c>
      <c r="H39" s="5">
        <f t="shared" si="1"/>
        <v>100</v>
      </c>
      <c r="I39" s="3">
        <v>300</v>
      </c>
      <c r="J39" s="5">
        <f t="shared" si="2"/>
        <v>100</v>
      </c>
      <c r="K39" s="3">
        <v>109</v>
      </c>
      <c r="L39" s="5">
        <f t="shared" si="3"/>
        <v>36.33</v>
      </c>
      <c r="M39" s="3">
        <v>269</v>
      </c>
      <c r="N39" s="5">
        <f t="shared" si="4"/>
        <v>89.67</v>
      </c>
      <c r="O39" s="6">
        <f t="shared" si="5"/>
        <v>426</v>
      </c>
      <c r="W39" s="9">
        <f t="shared" si="9"/>
        <v>180</v>
      </c>
      <c r="X39" s="9">
        <f t="shared" si="10"/>
        <v>420</v>
      </c>
      <c r="Y39" s="9">
        <f t="shared" si="11"/>
        <v>720</v>
      </c>
      <c r="Z39" s="9">
        <f t="shared" si="12"/>
        <v>829</v>
      </c>
      <c r="AA39" s="9">
        <f t="shared" si="13"/>
        <v>1098</v>
      </c>
      <c r="AB39" s="9">
        <f t="shared" si="14"/>
        <v>1098</v>
      </c>
      <c r="AC39" s="9">
        <f t="shared" si="15"/>
        <v>1098</v>
      </c>
    </row>
    <row r="40" spans="1:29" ht="13.5">
      <c r="A40" s="1">
        <v>37</v>
      </c>
      <c r="B40" s="1">
        <v>42</v>
      </c>
      <c r="C40" t="s">
        <v>62</v>
      </c>
      <c r="D40" t="s">
        <v>14</v>
      </c>
      <c r="E40" s="3">
        <v>180</v>
      </c>
      <c r="F40" s="5">
        <f t="shared" si="0"/>
        <v>100</v>
      </c>
      <c r="G40" s="3">
        <v>240</v>
      </c>
      <c r="H40" s="5">
        <f t="shared" si="1"/>
        <v>100</v>
      </c>
      <c r="I40" s="3">
        <v>167</v>
      </c>
      <c r="J40" s="5">
        <f t="shared" si="2"/>
        <v>55.67</v>
      </c>
      <c r="K40" s="3">
        <v>204</v>
      </c>
      <c r="L40" s="5">
        <f t="shared" si="3"/>
        <v>68</v>
      </c>
      <c r="M40" s="3">
        <v>300</v>
      </c>
      <c r="N40" s="5">
        <f t="shared" si="4"/>
        <v>100</v>
      </c>
      <c r="O40" s="6">
        <f t="shared" si="5"/>
        <v>423.67</v>
      </c>
      <c r="W40" s="9">
        <f t="shared" si="9"/>
        <v>180</v>
      </c>
      <c r="X40" s="9">
        <f t="shared" si="10"/>
        <v>420</v>
      </c>
      <c r="Y40" s="9">
        <f t="shared" si="11"/>
        <v>587</v>
      </c>
      <c r="Z40" s="9">
        <f t="shared" si="12"/>
        <v>791</v>
      </c>
      <c r="AA40" s="9">
        <f t="shared" si="13"/>
        <v>1091</v>
      </c>
      <c r="AB40" s="9">
        <f t="shared" si="14"/>
        <v>1091</v>
      </c>
      <c r="AC40" s="9">
        <f t="shared" si="15"/>
        <v>1091</v>
      </c>
    </row>
    <row r="41" spans="1:29" ht="13.5">
      <c r="A41" s="1">
        <v>38</v>
      </c>
      <c r="B41" s="1">
        <v>20</v>
      </c>
      <c r="C41" t="s">
        <v>51</v>
      </c>
      <c r="D41" t="s">
        <v>23</v>
      </c>
      <c r="E41" s="3">
        <v>180</v>
      </c>
      <c r="F41" s="5">
        <f t="shared" si="0"/>
        <v>100</v>
      </c>
      <c r="G41" s="3">
        <v>240</v>
      </c>
      <c r="H41" s="5">
        <f t="shared" si="1"/>
        <v>100</v>
      </c>
      <c r="I41" s="3">
        <v>300</v>
      </c>
      <c r="J41" s="5">
        <f t="shared" si="2"/>
        <v>100</v>
      </c>
      <c r="K41" s="3">
        <v>66</v>
      </c>
      <c r="L41" s="5">
        <f t="shared" si="3"/>
        <v>22</v>
      </c>
      <c r="M41" s="3">
        <v>300</v>
      </c>
      <c r="N41" s="5">
        <f t="shared" si="4"/>
        <v>100</v>
      </c>
      <c r="O41" s="6">
        <f t="shared" si="5"/>
        <v>422</v>
      </c>
      <c r="W41" s="9">
        <f t="shared" si="9"/>
        <v>180</v>
      </c>
      <c r="X41" s="9">
        <f t="shared" si="10"/>
        <v>420</v>
      </c>
      <c r="Y41" s="9">
        <f t="shared" si="11"/>
        <v>720</v>
      </c>
      <c r="Z41" s="9">
        <f t="shared" si="12"/>
        <v>786</v>
      </c>
      <c r="AA41" s="9">
        <f t="shared" si="13"/>
        <v>1086</v>
      </c>
      <c r="AB41" s="9">
        <f t="shared" si="14"/>
        <v>1086</v>
      </c>
      <c r="AC41" s="9">
        <f t="shared" si="15"/>
        <v>1086</v>
      </c>
    </row>
    <row r="42" spans="1:29" ht="13.5">
      <c r="A42" s="1">
        <v>39</v>
      </c>
      <c r="B42" s="1">
        <v>32</v>
      </c>
      <c r="C42" t="s">
        <v>27</v>
      </c>
      <c r="D42" t="s">
        <v>16</v>
      </c>
      <c r="E42" s="3">
        <v>180</v>
      </c>
      <c r="F42" s="5">
        <f t="shared" si="0"/>
        <v>100</v>
      </c>
      <c r="G42" s="3">
        <v>240</v>
      </c>
      <c r="H42" s="5">
        <f t="shared" si="1"/>
        <v>100</v>
      </c>
      <c r="I42" s="3">
        <v>300</v>
      </c>
      <c r="J42" s="5">
        <f t="shared" si="2"/>
        <v>100</v>
      </c>
      <c r="K42" s="3">
        <v>85</v>
      </c>
      <c r="L42" s="5">
        <f t="shared" si="3"/>
        <v>28.33</v>
      </c>
      <c r="M42" s="3">
        <v>261</v>
      </c>
      <c r="N42" s="5">
        <f t="shared" si="4"/>
        <v>87</v>
      </c>
      <c r="O42" s="6">
        <f t="shared" si="5"/>
        <v>415.33</v>
      </c>
      <c r="W42" s="9">
        <f t="shared" si="9"/>
        <v>180</v>
      </c>
      <c r="X42" s="9">
        <f t="shared" si="10"/>
        <v>420</v>
      </c>
      <c r="Y42" s="9">
        <f t="shared" si="11"/>
        <v>720</v>
      </c>
      <c r="Z42" s="9">
        <f t="shared" si="12"/>
        <v>805</v>
      </c>
      <c r="AA42" s="9">
        <f t="shared" si="13"/>
        <v>1066</v>
      </c>
      <c r="AB42" s="9">
        <f t="shared" si="14"/>
        <v>1066</v>
      </c>
      <c r="AC42" s="9">
        <f t="shared" si="15"/>
        <v>1066</v>
      </c>
    </row>
    <row r="43" spans="1:29" ht="13.5">
      <c r="A43" s="1">
        <v>40</v>
      </c>
      <c r="B43" s="1">
        <v>11</v>
      </c>
      <c r="C43" t="s">
        <v>24</v>
      </c>
      <c r="D43" t="s">
        <v>25</v>
      </c>
      <c r="E43" s="3">
        <v>180</v>
      </c>
      <c r="F43" s="5">
        <f t="shared" si="0"/>
        <v>100</v>
      </c>
      <c r="G43" s="3">
        <v>240</v>
      </c>
      <c r="H43" s="5">
        <f t="shared" si="1"/>
        <v>100</v>
      </c>
      <c r="I43" s="3">
        <v>40</v>
      </c>
      <c r="J43" s="5">
        <f t="shared" si="2"/>
        <v>13.33</v>
      </c>
      <c r="K43" s="3">
        <v>300</v>
      </c>
      <c r="L43" s="5">
        <f t="shared" si="3"/>
        <v>100</v>
      </c>
      <c r="M43" s="3">
        <v>300</v>
      </c>
      <c r="N43" s="5">
        <f t="shared" si="4"/>
        <v>100</v>
      </c>
      <c r="O43" s="6">
        <f t="shared" si="5"/>
        <v>413.33000000000004</v>
      </c>
      <c r="W43" s="9">
        <f t="shared" si="9"/>
        <v>180</v>
      </c>
      <c r="X43" s="9">
        <f t="shared" si="10"/>
        <v>420</v>
      </c>
      <c r="Y43" s="9">
        <f t="shared" si="11"/>
        <v>460</v>
      </c>
      <c r="Z43" s="9">
        <f t="shared" si="12"/>
        <v>760</v>
      </c>
      <c r="AA43" s="9">
        <f t="shared" si="13"/>
        <v>1060</v>
      </c>
      <c r="AB43" s="9">
        <f t="shared" si="14"/>
        <v>1060</v>
      </c>
      <c r="AC43" s="9">
        <f t="shared" si="15"/>
        <v>1060</v>
      </c>
    </row>
    <row r="44" spans="1:29" ht="13.5">
      <c r="A44" s="1">
        <v>41</v>
      </c>
      <c r="B44" s="1">
        <v>7</v>
      </c>
      <c r="C44" t="s">
        <v>30</v>
      </c>
      <c r="D44" t="s">
        <v>20</v>
      </c>
      <c r="E44" s="3">
        <v>180</v>
      </c>
      <c r="F44" s="5">
        <f t="shared" si="0"/>
        <v>100</v>
      </c>
      <c r="G44" s="3">
        <v>235</v>
      </c>
      <c r="H44" s="5">
        <f t="shared" si="1"/>
        <v>97.92</v>
      </c>
      <c r="I44" s="3">
        <v>275</v>
      </c>
      <c r="J44" s="5">
        <f t="shared" si="2"/>
        <v>91.67</v>
      </c>
      <c r="K44" s="3">
        <v>31</v>
      </c>
      <c r="L44" s="5">
        <f t="shared" si="3"/>
        <v>10.33</v>
      </c>
      <c r="M44" s="3">
        <v>300</v>
      </c>
      <c r="N44" s="5">
        <f t="shared" si="4"/>
        <v>100</v>
      </c>
      <c r="O44" s="6">
        <f t="shared" si="5"/>
        <v>399.92</v>
      </c>
      <c r="W44" s="9">
        <f t="shared" si="9"/>
        <v>180</v>
      </c>
      <c r="X44" s="9">
        <f t="shared" si="10"/>
        <v>415</v>
      </c>
      <c r="Y44" s="9">
        <f t="shared" si="11"/>
        <v>690</v>
      </c>
      <c r="Z44" s="9">
        <f t="shared" si="12"/>
        <v>721</v>
      </c>
      <c r="AA44" s="9">
        <f t="shared" si="13"/>
        <v>1021</v>
      </c>
      <c r="AB44" s="9">
        <f t="shared" si="14"/>
        <v>1021</v>
      </c>
      <c r="AC44" s="9">
        <f t="shared" si="15"/>
        <v>1021</v>
      </c>
    </row>
    <row r="45" spans="1:29" ht="13.5">
      <c r="A45" s="1">
        <v>42</v>
      </c>
      <c r="B45" s="1">
        <v>51</v>
      </c>
      <c r="C45" t="s">
        <v>69</v>
      </c>
      <c r="D45" t="s">
        <v>29</v>
      </c>
      <c r="E45" s="3">
        <v>180</v>
      </c>
      <c r="F45" s="5">
        <f t="shared" si="0"/>
        <v>100</v>
      </c>
      <c r="G45" s="3">
        <v>240</v>
      </c>
      <c r="H45" s="5">
        <f t="shared" si="1"/>
        <v>100</v>
      </c>
      <c r="I45" s="3">
        <v>133</v>
      </c>
      <c r="J45" s="5">
        <f t="shared" si="2"/>
        <v>44.33</v>
      </c>
      <c r="K45" s="3">
        <v>200</v>
      </c>
      <c r="L45" s="5">
        <f t="shared" si="3"/>
        <v>66.67</v>
      </c>
      <c r="M45" s="3">
        <v>235</v>
      </c>
      <c r="N45" s="5">
        <f t="shared" si="4"/>
        <v>78.33</v>
      </c>
      <c r="O45" s="6">
        <f t="shared" si="5"/>
        <v>389.33</v>
      </c>
      <c r="W45" s="9">
        <f t="shared" si="9"/>
        <v>180</v>
      </c>
      <c r="X45" s="9">
        <f t="shared" si="10"/>
        <v>420</v>
      </c>
      <c r="Y45" s="9">
        <f t="shared" si="11"/>
        <v>553</v>
      </c>
      <c r="Z45" s="9">
        <f t="shared" si="12"/>
        <v>753</v>
      </c>
      <c r="AA45" s="9">
        <f t="shared" si="13"/>
        <v>988</v>
      </c>
      <c r="AB45" s="9">
        <f t="shared" si="14"/>
        <v>988</v>
      </c>
      <c r="AC45" s="9">
        <f t="shared" si="15"/>
        <v>988</v>
      </c>
    </row>
    <row r="46" spans="1:29" ht="13.5">
      <c r="A46" s="1">
        <v>43</v>
      </c>
      <c r="B46" s="1">
        <v>23</v>
      </c>
      <c r="C46" t="s">
        <v>55</v>
      </c>
      <c r="D46" t="s">
        <v>53</v>
      </c>
      <c r="E46" s="3">
        <v>133</v>
      </c>
      <c r="F46" s="5">
        <f t="shared" si="0"/>
        <v>73.89</v>
      </c>
      <c r="G46" s="3">
        <v>240</v>
      </c>
      <c r="H46" s="5">
        <f t="shared" si="1"/>
        <v>100</v>
      </c>
      <c r="I46" s="3">
        <v>273</v>
      </c>
      <c r="J46" s="5">
        <f t="shared" si="2"/>
        <v>91</v>
      </c>
      <c r="K46" s="3">
        <v>70</v>
      </c>
      <c r="L46" s="5">
        <f t="shared" si="3"/>
        <v>23.33</v>
      </c>
      <c r="M46" s="3">
        <v>300</v>
      </c>
      <c r="N46" s="5">
        <f t="shared" si="4"/>
        <v>100</v>
      </c>
      <c r="O46" s="6">
        <f t="shared" si="5"/>
        <v>388.21999999999997</v>
      </c>
      <c r="P46" s="3"/>
      <c r="Q46" s="3"/>
      <c r="R46" s="3"/>
      <c r="W46" s="9">
        <f t="shared" si="9"/>
        <v>133</v>
      </c>
      <c r="X46" s="9">
        <f t="shared" si="10"/>
        <v>373</v>
      </c>
      <c r="Y46" s="9">
        <f t="shared" si="11"/>
        <v>646</v>
      </c>
      <c r="Z46" s="9">
        <f t="shared" si="12"/>
        <v>716</v>
      </c>
      <c r="AA46" s="9">
        <f t="shared" si="13"/>
        <v>1016</v>
      </c>
      <c r="AB46" s="9">
        <f t="shared" si="14"/>
        <v>1016</v>
      </c>
      <c r="AC46" s="9">
        <f t="shared" si="15"/>
        <v>1016</v>
      </c>
    </row>
    <row r="47" spans="1:29" ht="13.5">
      <c r="A47" s="1">
        <v>44</v>
      </c>
      <c r="B47" s="1">
        <v>9</v>
      </c>
      <c r="C47" t="s">
        <v>33</v>
      </c>
      <c r="D47" t="s">
        <v>20</v>
      </c>
      <c r="E47" s="3">
        <v>180</v>
      </c>
      <c r="F47" s="5">
        <f t="shared" si="0"/>
        <v>100</v>
      </c>
      <c r="G47" s="3">
        <v>240</v>
      </c>
      <c r="H47" s="5">
        <f t="shared" si="1"/>
        <v>100</v>
      </c>
      <c r="I47" s="3">
        <v>173</v>
      </c>
      <c r="J47" s="5">
        <f t="shared" si="2"/>
        <v>57.67</v>
      </c>
      <c r="K47" s="3">
        <v>267</v>
      </c>
      <c r="L47" s="5">
        <f t="shared" si="3"/>
        <v>89</v>
      </c>
      <c r="M47" s="3">
        <v>51</v>
      </c>
      <c r="N47" s="5">
        <f t="shared" si="4"/>
        <v>17</v>
      </c>
      <c r="O47" s="6">
        <f t="shared" si="5"/>
        <v>363.67</v>
      </c>
      <c r="P47" s="3"/>
      <c r="Q47" s="3"/>
      <c r="R47" s="3"/>
      <c r="W47" s="9">
        <f t="shared" si="9"/>
        <v>180</v>
      </c>
      <c r="X47" s="9">
        <f t="shared" si="10"/>
        <v>420</v>
      </c>
      <c r="Y47" s="9">
        <f t="shared" si="11"/>
        <v>593</v>
      </c>
      <c r="Z47" s="9">
        <f t="shared" si="12"/>
        <v>860</v>
      </c>
      <c r="AA47" s="9">
        <f t="shared" si="13"/>
        <v>911</v>
      </c>
      <c r="AB47" s="9">
        <f t="shared" si="14"/>
        <v>911</v>
      </c>
      <c r="AC47" s="9">
        <f t="shared" si="15"/>
        <v>911</v>
      </c>
    </row>
    <row r="48" spans="1:29" ht="13.5">
      <c r="A48" s="1">
        <v>45</v>
      </c>
      <c r="B48" s="1">
        <v>37</v>
      </c>
      <c r="C48" t="s">
        <v>74</v>
      </c>
      <c r="D48" t="s">
        <v>14</v>
      </c>
      <c r="E48" s="3">
        <v>180</v>
      </c>
      <c r="F48" s="5">
        <f t="shared" si="0"/>
        <v>100</v>
      </c>
      <c r="G48" s="3">
        <v>240</v>
      </c>
      <c r="H48" s="5">
        <f t="shared" si="1"/>
        <v>100</v>
      </c>
      <c r="I48" s="3">
        <v>168</v>
      </c>
      <c r="J48" s="5">
        <f t="shared" si="2"/>
        <v>56</v>
      </c>
      <c r="K48" s="3">
        <v>266</v>
      </c>
      <c r="L48" s="5">
        <f t="shared" si="3"/>
        <v>88.67</v>
      </c>
      <c r="M48" s="3">
        <v>0</v>
      </c>
      <c r="N48" s="5">
        <f t="shared" si="4"/>
        <v>0</v>
      </c>
      <c r="O48" s="6">
        <f t="shared" si="5"/>
        <v>344.67</v>
      </c>
      <c r="P48" s="3"/>
      <c r="Q48" s="3"/>
      <c r="R48" s="3"/>
      <c r="W48" s="9">
        <f t="shared" si="9"/>
        <v>180</v>
      </c>
      <c r="X48" s="9">
        <f t="shared" si="10"/>
        <v>420</v>
      </c>
      <c r="Y48" s="9">
        <f t="shared" si="11"/>
        <v>588</v>
      </c>
      <c r="Z48" s="9">
        <f t="shared" si="12"/>
        <v>854</v>
      </c>
      <c r="AA48" s="9">
        <f t="shared" si="13"/>
        <v>854</v>
      </c>
      <c r="AB48" s="9">
        <f t="shared" si="14"/>
        <v>854</v>
      </c>
      <c r="AC48" s="9">
        <f t="shared" si="15"/>
        <v>854</v>
      </c>
    </row>
    <row r="49" spans="1:29" ht="13.5">
      <c r="A49" s="1">
        <v>46</v>
      </c>
      <c r="B49" s="1">
        <v>49</v>
      </c>
      <c r="C49" t="s">
        <v>67</v>
      </c>
      <c r="D49" t="s">
        <v>66</v>
      </c>
      <c r="E49" s="3">
        <v>180</v>
      </c>
      <c r="F49" s="5">
        <f t="shared" si="0"/>
        <v>100</v>
      </c>
      <c r="G49" s="3">
        <v>66</v>
      </c>
      <c r="H49" s="5">
        <f t="shared" si="1"/>
        <v>27.5</v>
      </c>
      <c r="I49" s="3">
        <v>300</v>
      </c>
      <c r="J49" s="5">
        <f t="shared" si="2"/>
        <v>100</v>
      </c>
      <c r="K49" s="3">
        <v>16</v>
      </c>
      <c r="L49" s="5">
        <f t="shared" si="3"/>
        <v>5.33</v>
      </c>
      <c r="M49" s="3">
        <v>300</v>
      </c>
      <c r="N49" s="5">
        <f t="shared" si="4"/>
        <v>100</v>
      </c>
      <c r="O49" s="6">
        <f t="shared" si="5"/>
        <v>332.83</v>
      </c>
      <c r="P49" s="3"/>
      <c r="Q49" s="3"/>
      <c r="R49" s="3"/>
      <c r="W49" s="9">
        <f t="shared" si="9"/>
        <v>180</v>
      </c>
      <c r="X49" s="9">
        <f t="shared" si="10"/>
        <v>246</v>
      </c>
      <c r="Y49" s="9">
        <f t="shared" si="11"/>
        <v>546</v>
      </c>
      <c r="Z49" s="9">
        <f t="shared" si="12"/>
        <v>562</v>
      </c>
      <c r="AA49" s="9">
        <f t="shared" si="13"/>
        <v>862</v>
      </c>
      <c r="AB49" s="9">
        <f t="shared" si="14"/>
        <v>862</v>
      </c>
      <c r="AC49" s="9">
        <f t="shared" si="15"/>
        <v>862</v>
      </c>
    </row>
    <row r="50" spans="1:29" ht="13.5">
      <c r="A50" s="1">
        <v>47</v>
      </c>
      <c r="B50" s="1">
        <v>6</v>
      </c>
      <c r="C50" t="s">
        <v>45</v>
      </c>
      <c r="D50" t="s">
        <v>20</v>
      </c>
      <c r="E50" s="3">
        <v>180</v>
      </c>
      <c r="F50" s="5">
        <f t="shared" si="0"/>
        <v>100</v>
      </c>
      <c r="G50" s="3">
        <v>240</v>
      </c>
      <c r="H50" s="5">
        <f t="shared" si="1"/>
        <v>100</v>
      </c>
      <c r="I50" s="3">
        <v>300</v>
      </c>
      <c r="J50" s="5">
        <f t="shared" si="2"/>
        <v>100</v>
      </c>
      <c r="K50" s="3">
        <v>0</v>
      </c>
      <c r="L50" s="5">
        <f t="shared" si="3"/>
        <v>0</v>
      </c>
      <c r="M50" s="3">
        <v>0</v>
      </c>
      <c r="N50" s="5">
        <f t="shared" si="4"/>
        <v>0</v>
      </c>
      <c r="O50" s="6">
        <f t="shared" si="5"/>
        <v>300</v>
      </c>
      <c r="P50" s="3"/>
      <c r="Q50" s="3"/>
      <c r="R50" s="3"/>
      <c r="W50" s="9">
        <f t="shared" si="9"/>
        <v>180</v>
      </c>
      <c r="X50" s="9">
        <f t="shared" si="10"/>
        <v>420</v>
      </c>
      <c r="Y50" s="9">
        <f t="shared" si="11"/>
        <v>720</v>
      </c>
      <c r="Z50" s="9">
        <f t="shared" si="12"/>
        <v>720</v>
      </c>
      <c r="AA50" s="9">
        <f t="shared" si="13"/>
        <v>720</v>
      </c>
      <c r="AB50" s="9">
        <f t="shared" si="14"/>
        <v>720</v>
      </c>
      <c r="AC50" s="9">
        <f t="shared" si="15"/>
        <v>720</v>
      </c>
    </row>
    <row r="51" spans="1:29" ht="13.5">
      <c r="A51" s="1">
        <v>48</v>
      </c>
      <c r="B51" s="1">
        <v>1</v>
      </c>
      <c r="C51" t="s">
        <v>41</v>
      </c>
      <c r="D51" t="s">
        <v>42</v>
      </c>
      <c r="E51" s="3">
        <v>180</v>
      </c>
      <c r="F51" s="5">
        <f>+ROUND(E51/E$2*100,2)</f>
        <v>100</v>
      </c>
      <c r="G51" s="4">
        <v>240</v>
      </c>
      <c r="H51" s="5">
        <f>+ROUND(G51/G$2*100,2)</f>
        <v>100</v>
      </c>
      <c r="I51" s="3">
        <v>44</v>
      </c>
      <c r="J51" s="5">
        <f>+ROUND(I51/I$2*100,2)</f>
        <v>14.67</v>
      </c>
      <c r="K51" s="3">
        <v>17</v>
      </c>
      <c r="L51" s="5">
        <f>+ROUND(K51/K$2*100,2)</f>
        <v>5.67</v>
      </c>
      <c r="M51" s="3">
        <v>55</v>
      </c>
      <c r="N51" s="5">
        <f>+ROUND(M51/M$2*100,2)</f>
        <v>18.33</v>
      </c>
      <c r="O51" s="6">
        <f>+N51+L51+J51+H51+F51</f>
        <v>238.67000000000002</v>
      </c>
      <c r="P51" s="3"/>
      <c r="Q51" s="3"/>
      <c r="R51" s="3"/>
      <c r="W51" s="9">
        <f t="shared" si="9"/>
        <v>180</v>
      </c>
      <c r="X51" s="9">
        <f t="shared" si="10"/>
        <v>420</v>
      </c>
      <c r="Y51" s="9">
        <f t="shared" si="11"/>
        <v>464</v>
      </c>
      <c r="Z51" s="9">
        <f t="shared" si="12"/>
        <v>481</v>
      </c>
      <c r="AA51" s="9">
        <f t="shared" si="13"/>
        <v>536</v>
      </c>
      <c r="AB51" s="9">
        <f t="shared" si="14"/>
        <v>536</v>
      </c>
      <c r="AC51" s="9">
        <f t="shared" si="15"/>
        <v>536</v>
      </c>
    </row>
    <row r="52" spans="1:29" ht="13.5">
      <c r="A52" s="1">
        <v>49</v>
      </c>
      <c r="B52" s="1">
        <v>48</v>
      </c>
      <c r="C52" t="s">
        <v>28</v>
      </c>
      <c r="D52" t="s">
        <v>29</v>
      </c>
      <c r="E52" s="3">
        <v>0</v>
      </c>
      <c r="F52" s="5">
        <f t="shared" si="0"/>
        <v>0</v>
      </c>
      <c r="G52" s="3">
        <v>240</v>
      </c>
      <c r="H52" s="5">
        <f t="shared" si="1"/>
        <v>100</v>
      </c>
      <c r="I52" s="3">
        <v>41</v>
      </c>
      <c r="J52" s="5">
        <f t="shared" si="2"/>
        <v>13.67</v>
      </c>
      <c r="K52" s="3">
        <v>36</v>
      </c>
      <c r="L52" s="5">
        <f t="shared" si="3"/>
        <v>12</v>
      </c>
      <c r="M52" s="3">
        <v>300</v>
      </c>
      <c r="N52" s="5">
        <f t="shared" si="4"/>
        <v>100</v>
      </c>
      <c r="O52" s="6">
        <f t="shared" si="5"/>
        <v>225.67000000000002</v>
      </c>
      <c r="P52" s="3"/>
      <c r="Q52" s="3"/>
      <c r="R52" s="3"/>
      <c r="W52" s="9">
        <f t="shared" si="9"/>
        <v>0</v>
      </c>
      <c r="X52" s="9">
        <f t="shared" si="10"/>
        <v>240</v>
      </c>
      <c r="Y52" s="9">
        <f t="shared" si="11"/>
        <v>281</v>
      </c>
      <c r="Z52" s="9">
        <f t="shared" si="12"/>
        <v>317</v>
      </c>
      <c r="AA52" s="9">
        <f t="shared" si="13"/>
        <v>617</v>
      </c>
      <c r="AB52" s="9">
        <f t="shared" si="14"/>
        <v>617</v>
      </c>
      <c r="AC52" s="9">
        <f t="shared" si="15"/>
        <v>617</v>
      </c>
    </row>
    <row r="53" spans="1:29" ht="13.5">
      <c r="A53" s="1">
        <v>50</v>
      </c>
      <c r="B53" s="1">
        <v>5</v>
      </c>
      <c r="C53" t="s">
        <v>73</v>
      </c>
      <c r="D53" t="s">
        <v>20</v>
      </c>
      <c r="E53" s="3">
        <v>180</v>
      </c>
      <c r="F53" s="5">
        <f t="shared" si="0"/>
        <v>100</v>
      </c>
      <c r="G53" s="3">
        <v>59</v>
      </c>
      <c r="H53" s="5">
        <f t="shared" si="1"/>
        <v>24.58</v>
      </c>
      <c r="I53" s="3">
        <v>300</v>
      </c>
      <c r="J53" s="5">
        <f t="shared" si="2"/>
        <v>100</v>
      </c>
      <c r="K53" s="3">
        <v>0</v>
      </c>
      <c r="L53" s="5">
        <f t="shared" si="3"/>
        <v>0</v>
      </c>
      <c r="M53" s="3">
        <v>0</v>
      </c>
      <c r="N53" s="5">
        <f t="shared" si="4"/>
        <v>0</v>
      </c>
      <c r="O53" s="6">
        <f t="shared" si="5"/>
        <v>224.57999999999998</v>
      </c>
      <c r="P53" s="3"/>
      <c r="Q53" s="3"/>
      <c r="R53" s="3"/>
      <c r="W53" s="9">
        <f t="shared" si="9"/>
        <v>180</v>
      </c>
      <c r="X53" s="9">
        <f t="shared" si="10"/>
        <v>239</v>
      </c>
      <c r="Y53" s="9">
        <f t="shared" si="11"/>
        <v>539</v>
      </c>
      <c r="Z53" s="9">
        <f t="shared" si="12"/>
        <v>539</v>
      </c>
      <c r="AA53" s="9">
        <f t="shared" si="13"/>
        <v>539</v>
      </c>
      <c r="AB53" s="9">
        <f t="shared" si="14"/>
        <v>539</v>
      </c>
      <c r="AC53" s="9">
        <f t="shared" si="15"/>
        <v>539</v>
      </c>
    </row>
    <row r="54" spans="1:29" ht="13.5">
      <c r="A54" s="1">
        <v>51</v>
      </c>
      <c r="B54" s="1">
        <v>4</v>
      </c>
      <c r="C54" t="s">
        <v>44</v>
      </c>
      <c r="D54" t="s">
        <v>20</v>
      </c>
      <c r="E54" s="3">
        <v>49</v>
      </c>
      <c r="F54" s="5">
        <f t="shared" si="0"/>
        <v>27.22</v>
      </c>
      <c r="G54" s="3">
        <v>74</v>
      </c>
      <c r="H54" s="5">
        <f t="shared" si="1"/>
        <v>30.83</v>
      </c>
      <c r="I54" s="3">
        <v>270</v>
      </c>
      <c r="J54" s="5">
        <f t="shared" si="2"/>
        <v>90</v>
      </c>
      <c r="K54" s="3">
        <v>44</v>
      </c>
      <c r="L54" s="5">
        <f t="shared" si="3"/>
        <v>14.67</v>
      </c>
      <c r="M54" s="3">
        <v>176</v>
      </c>
      <c r="N54" s="5">
        <f t="shared" si="4"/>
        <v>58.67</v>
      </c>
      <c r="O54" s="6">
        <f t="shared" si="5"/>
        <v>221.39000000000001</v>
      </c>
      <c r="P54" s="3"/>
      <c r="Q54" s="3"/>
      <c r="R54" s="3"/>
      <c r="W54" s="9">
        <f t="shared" si="9"/>
        <v>49</v>
      </c>
      <c r="X54" s="9">
        <f t="shared" si="10"/>
        <v>123</v>
      </c>
      <c r="Y54" s="9">
        <f t="shared" si="11"/>
        <v>393</v>
      </c>
      <c r="Z54" s="9">
        <f t="shared" si="12"/>
        <v>437</v>
      </c>
      <c r="AA54" s="9">
        <f t="shared" si="13"/>
        <v>613</v>
      </c>
      <c r="AB54" s="9">
        <f t="shared" si="14"/>
        <v>613</v>
      </c>
      <c r="AC54" s="9">
        <f t="shared" si="15"/>
        <v>613</v>
      </c>
    </row>
    <row r="55" spans="1:29" ht="13.5">
      <c r="A55" s="1">
        <v>52</v>
      </c>
      <c r="B55" s="1">
        <v>2</v>
      </c>
      <c r="C55" t="s">
        <v>43</v>
      </c>
      <c r="D55" t="s">
        <v>42</v>
      </c>
      <c r="E55" s="3">
        <v>180</v>
      </c>
      <c r="F55" s="5">
        <f t="shared" si="0"/>
        <v>100</v>
      </c>
      <c r="G55" s="3">
        <v>0</v>
      </c>
      <c r="H55" s="5">
        <f t="shared" si="1"/>
        <v>0</v>
      </c>
      <c r="I55" s="3">
        <v>233</v>
      </c>
      <c r="J55" s="5">
        <f t="shared" si="2"/>
        <v>77.67</v>
      </c>
      <c r="K55" s="3">
        <v>60</v>
      </c>
      <c r="L55" s="5">
        <f t="shared" si="3"/>
        <v>20</v>
      </c>
      <c r="M55" s="3">
        <v>34</v>
      </c>
      <c r="N55" s="5">
        <f t="shared" si="4"/>
        <v>11.33</v>
      </c>
      <c r="O55" s="6">
        <f t="shared" si="5"/>
        <v>209</v>
      </c>
      <c r="P55" s="3"/>
      <c r="Q55" s="3"/>
      <c r="R55" s="3"/>
      <c r="W55" s="9">
        <f t="shared" si="9"/>
        <v>180</v>
      </c>
      <c r="X55" s="9">
        <f t="shared" si="10"/>
        <v>180</v>
      </c>
      <c r="Y55" s="9">
        <f t="shared" si="11"/>
        <v>413</v>
      </c>
      <c r="Z55" s="9">
        <f t="shared" si="12"/>
        <v>473</v>
      </c>
      <c r="AA55" s="9">
        <f t="shared" si="13"/>
        <v>507</v>
      </c>
      <c r="AB55" s="9">
        <f t="shared" si="14"/>
        <v>507</v>
      </c>
      <c r="AC55" s="9">
        <f t="shared" si="15"/>
        <v>507</v>
      </c>
    </row>
    <row r="56" ht="12">
      <c r="B56" s="1"/>
    </row>
    <row r="57" spans="2:18" ht="12">
      <c r="B57" s="1"/>
      <c r="C57" t="s">
        <v>92</v>
      </c>
      <c r="E57" s="1">
        <f>+COUNTIF(E4:E55,"=180")</f>
        <v>47</v>
      </c>
      <c r="G57" s="1">
        <f>+COUNTIF(G4:G55,"=240")</f>
        <v>43</v>
      </c>
      <c r="I57" s="1">
        <f>+COUNTIF(I4:I55,"=300")</f>
        <v>36</v>
      </c>
      <c r="K57" s="1">
        <f>+COUNTIF(K4:K55,"=300")</f>
        <v>30</v>
      </c>
      <c r="M57" s="1">
        <f>+COUNTIF(M4:M55,"=300")</f>
        <v>40</v>
      </c>
      <c r="P57" s="1">
        <f>+COUNTIF(P4:P55,"=360")</f>
        <v>11</v>
      </c>
      <c r="R57" s="1">
        <f>+COUNTIF(R4:R55,"=300")</f>
        <v>0</v>
      </c>
    </row>
    <row r="58" spans="2:18" ht="12">
      <c r="B58" s="1"/>
      <c r="C58" t="s">
        <v>93</v>
      </c>
      <c r="E58" s="1">
        <f>+COUNTIF(W4:W55,"=180")</f>
        <v>47</v>
      </c>
      <c r="G58" s="1">
        <f>+COUNTIF(X4:X55,"=420")</f>
        <v>40</v>
      </c>
      <c r="I58" s="1">
        <f>+COUNTIF(Y4:Y55,"=720")</f>
        <v>30</v>
      </c>
      <c r="K58" s="1">
        <f>+COUNTIF(Z4:Z55,"=1020")</f>
        <v>21</v>
      </c>
      <c r="M58" s="1">
        <f>+COUNTIF(AA4:AA55,"=1320")</f>
        <v>20</v>
      </c>
      <c r="P58" s="1">
        <f>+COUNTIF(AB4:AB55,"=1680")</f>
        <v>11</v>
      </c>
      <c r="R58" s="1">
        <f>+COUNTIF(AC4:AC55,"=2040")</f>
        <v>0</v>
      </c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  <row r="80" ht="12">
      <c r="B80" s="1"/>
    </row>
    <row r="81" ht="12">
      <c r="B81" s="1"/>
    </row>
    <row r="82" ht="12">
      <c r="B82" s="1"/>
    </row>
    <row r="83" ht="12">
      <c r="B83" s="1"/>
    </row>
    <row r="84" ht="12">
      <c r="B84" s="1"/>
    </row>
    <row r="85" ht="12">
      <c r="B85" s="1"/>
    </row>
    <row r="86" ht="12">
      <c r="B86" s="1"/>
    </row>
    <row r="87" ht="12">
      <c r="B87" s="1"/>
    </row>
    <row r="88" ht="12">
      <c r="B88" s="1"/>
    </row>
    <row r="89" ht="12">
      <c r="B89" s="1"/>
    </row>
  </sheetData>
  <mergeCells count="2">
    <mergeCell ref="P1:Q1"/>
    <mergeCell ref="R1:S1"/>
  </mergeCells>
  <printOptions gridLines="1" horizontalCentered="1"/>
  <pageMargins left="0.6299212598425197" right="0.6299212598425197" top="1.17" bottom="1.36" header="0.5118110236220472" footer="0.35433070866141736"/>
  <pageSetup fitToHeight="4" fitToWidth="1" horizontalDpi="300" verticalDpi="300" orientation="landscape" paperSize="9" scale="91" r:id="rId1"/>
  <headerFooter alignWithMargins="0">
    <oddHeader>&amp;LOfficial results
Individual&amp;C3&amp;Xth&amp;X  MIKULAS CUP
LIPTOVSKI MIKULAS 2002.
F1E&amp;R17.09.2002.</oddHeader>
    <oddFooter xml:space="preserve">&amp;LFAI jury:
. . . . . . . . . . . . . . . . . . &amp;C
. . . . . . . . . . . . . . . . . . &amp;R
. . . . . . . . . . . . . . . . . 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3"/>
  <sheetViews>
    <sheetView tabSelected="1" workbookViewId="0" topLeftCell="A1">
      <selection activeCell="D3" sqref="D3"/>
    </sheetView>
  </sheetViews>
  <sheetFormatPr defaultColWidth="9.00390625" defaultRowHeight="12"/>
  <cols>
    <col min="1" max="1" width="5.875" style="0" customWidth="1"/>
    <col min="2" max="2" width="16.875" style="0" customWidth="1"/>
    <col min="3" max="3" width="7.75390625" style="0" customWidth="1"/>
    <col min="4" max="4" width="20.875" style="0" customWidth="1"/>
    <col min="5" max="5" width="6.625" style="0" customWidth="1"/>
    <col min="6" max="15" width="6.75390625" style="1" hidden="1" customWidth="1"/>
    <col min="16" max="17" width="8.625" style="1" customWidth="1"/>
    <col min="18" max="21" width="6.75390625" style="1" hidden="1" customWidth="1"/>
    <col min="22" max="22" width="0" style="1" hidden="1" customWidth="1"/>
    <col min="23" max="23" width="10.875" style="1" customWidth="1"/>
    <col min="24" max="24" width="15.375" style="1" customWidth="1"/>
  </cols>
  <sheetData>
    <row r="1" spans="1:24" ht="12">
      <c r="A1" t="s">
        <v>0</v>
      </c>
      <c r="B1" t="s">
        <v>77</v>
      </c>
      <c r="C1" t="s">
        <v>1</v>
      </c>
      <c r="D1" t="s">
        <v>2</v>
      </c>
      <c r="E1" t="s">
        <v>3</v>
      </c>
      <c r="F1" s="2" t="s">
        <v>4</v>
      </c>
      <c r="G1" s="2"/>
      <c r="H1" s="2" t="s">
        <v>5</v>
      </c>
      <c r="I1" s="2"/>
      <c r="J1" s="2" t="s">
        <v>6</v>
      </c>
      <c r="K1" s="2"/>
      <c r="L1" s="2" t="s">
        <v>7</v>
      </c>
      <c r="M1" s="2"/>
      <c r="N1" s="2" t="s">
        <v>8</v>
      </c>
      <c r="O1" s="2"/>
      <c r="P1" s="1" t="s">
        <v>9</v>
      </c>
      <c r="Q1" s="1" t="s">
        <v>40</v>
      </c>
      <c r="R1" s="1" t="s">
        <v>10</v>
      </c>
      <c r="T1" s="10" t="s">
        <v>75</v>
      </c>
      <c r="U1" s="10"/>
      <c r="V1" s="1" t="s">
        <v>9</v>
      </c>
      <c r="W1" s="1" t="s">
        <v>76</v>
      </c>
      <c r="X1" s="1" t="s">
        <v>78</v>
      </c>
    </row>
    <row r="2" spans="6:20" ht="12">
      <c r="F2" s="1">
        <v>180</v>
      </c>
      <c r="H2" s="1">
        <v>240</v>
      </c>
      <c r="J2" s="1">
        <v>300</v>
      </c>
      <c r="L2" s="1">
        <v>300</v>
      </c>
      <c r="N2" s="1">
        <v>300</v>
      </c>
      <c r="R2" s="1">
        <v>360</v>
      </c>
      <c r="T2" s="1">
        <v>360</v>
      </c>
    </row>
    <row r="3" spans="6:21" ht="12">
      <c r="F3" s="1" t="s">
        <v>11</v>
      </c>
      <c r="G3" s="1" t="s">
        <v>12</v>
      </c>
      <c r="H3" s="1" t="s">
        <v>11</v>
      </c>
      <c r="I3" s="1" t="s">
        <v>12</v>
      </c>
      <c r="J3" s="1" t="s">
        <v>11</v>
      </c>
      <c r="K3" s="1" t="s">
        <v>12</v>
      </c>
      <c r="L3" s="1" t="s">
        <v>11</v>
      </c>
      <c r="M3" s="1" t="s">
        <v>12</v>
      </c>
      <c r="N3" s="1" t="s">
        <v>11</v>
      </c>
      <c r="O3" s="1" t="s">
        <v>12</v>
      </c>
      <c r="R3" s="1" t="s">
        <v>11</v>
      </c>
      <c r="S3" s="1" t="s">
        <v>12</v>
      </c>
      <c r="T3" s="1" t="s">
        <v>11</v>
      </c>
      <c r="U3" s="1" t="s">
        <v>12</v>
      </c>
    </row>
    <row r="4" spans="1:25" ht="13.5">
      <c r="A4" s="1">
        <v>1</v>
      </c>
      <c r="B4" s="3" t="s">
        <v>79</v>
      </c>
      <c r="C4" s="1">
        <v>33</v>
      </c>
      <c r="D4" t="s">
        <v>18</v>
      </c>
      <c r="E4" t="s">
        <v>14</v>
      </c>
      <c r="F4" s="3">
        <v>180</v>
      </c>
      <c r="G4" s="5">
        <f aca="true" t="shared" si="0" ref="G4:G29">+ROUND(F4/F$2*100,2)</f>
        <v>100</v>
      </c>
      <c r="H4" s="3">
        <v>240</v>
      </c>
      <c r="I4" s="5">
        <f aca="true" t="shared" si="1" ref="I4:I29">+ROUND(H4/H$2*100,2)</f>
        <v>100</v>
      </c>
      <c r="J4" s="3">
        <v>300</v>
      </c>
      <c r="K4" s="5">
        <f aca="true" t="shared" si="2" ref="K4:K29">+ROUND(J4/J$2*100,2)</f>
        <v>100</v>
      </c>
      <c r="L4" s="3">
        <v>300</v>
      </c>
      <c r="M4" s="5">
        <f aca="true" t="shared" si="3" ref="M4:M29">+ROUND(L4/L$2*100,2)</f>
        <v>100</v>
      </c>
      <c r="N4" s="3">
        <v>300</v>
      </c>
      <c r="O4" s="5">
        <f aca="true" t="shared" si="4" ref="O4:O29">+ROUND(N4/N$2*100,2)</f>
        <v>100</v>
      </c>
      <c r="P4" s="6">
        <f aca="true" t="shared" si="5" ref="P4:P29">+O4+M4+K4+I4+G4</f>
        <v>500</v>
      </c>
      <c r="Q4" s="6">
        <f>+P4+P5</f>
        <v>1000</v>
      </c>
      <c r="R4" s="3">
        <v>360</v>
      </c>
      <c r="S4" s="5">
        <f aca="true" t="shared" si="6" ref="S4:S12">+ROUND(R4/R$2*100,2)</f>
        <v>100</v>
      </c>
      <c r="T4" s="3">
        <v>217</v>
      </c>
      <c r="U4" s="5">
        <f aca="true" t="shared" si="7" ref="U4:U9">+ROUND(T4/T$2*100,2)</f>
        <v>60.28</v>
      </c>
      <c r="V4" s="8">
        <f aca="true" t="shared" si="8" ref="V4:V22">+U4+S4+P4</f>
        <v>660.28</v>
      </c>
      <c r="W4" s="1">
        <v>9</v>
      </c>
      <c r="X4" s="7">
        <f>+Individual!T4+Individual!T11</f>
        <v>1322.12</v>
      </c>
      <c r="Y4">
        <v>8</v>
      </c>
    </row>
    <row r="5" spans="1:25" ht="13.5">
      <c r="A5" s="1"/>
      <c r="B5" s="3"/>
      <c r="C5" s="1">
        <v>34</v>
      </c>
      <c r="D5" t="s">
        <v>21</v>
      </c>
      <c r="E5" t="s">
        <v>14</v>
      </c>
      <c r="F5" s="3">
        <v>180</v>
      </c>
      <c r="G5" s="5">
        <f t="shared" si="0"/>
        <v>100</v>
      </c>
      <c r="H5" s="3">
        <v>240</v>
      </c>
      <c r="I5" s="5">
        <f t="shared" si="1"/>
        <v>100</v>
      </c>
      <c r="J5" s="3">
        <v>300</v>
      </c>
      <c r="K5" s="5">
        <f t="shared" si="2"/>
        <v>100</v>
      </c>
      <c r="L5" s="3">
        <v>300</v>
      </c>
      <c r="M5" s="5">
        <f t="shared" si="3"/>
        <v>100</v>
      </c>
      <c r="N5" s="3">
        <v>300</v>
      </c>
      <c r="O5" s="5">
        <f t="shared" si="4"/>
        <v>100</v>
      </c>
      <c r="P5" s="6">
        <f t="shared" si="5"/>
        <v>500</v>
      </c>
      <c r="Q5" s="6"/>
      <c r="R5" s="3">
        <v>360</v>
      </c>
      <c r="S5" s="5">
        <f t="shared" si="6"/>
        <v>100</v>
      </c>
      <c r="T5" s="3">
        <v>48</v>
      </c>
      <c r="U5" s="5">
        <f t="shared" si="7"/>
        <v>13.33</v>
      </c>
      <c r="V5" s="8">
        <f t="shared" si="8"/>
        <v>613.33</v>
      </c>
      <c r="W5" s="1">
        <v>9</v>
      </c>
      <c r="X5" s="7"/>
      <c r="Y5">
        <v>8</v>
      </c>
    </row>
    <row r="6" spans="1:25" ht="13.5">
      <c r="A6" s="1">
        <v>2</v>
      </c>
      <c r="B6" s="3" t="s">
        <v>80</v>
      </c>
      <c r="C6" s="1">
        <v>12</v>
      </c>
      <c r="D6" t="s">
        <v>46</v>
      </c>
      <c r="E6" t="s">
        <v>25</v>
      </c>
      <c r="F6" s="3">
        <v>180</v>
      </c>
      <c r="G6" s="5">
        <f t="shared" si="0"/>
        <v>100</v>
      </c>
      <c r="H6" s="3">
        <v>240</v>
      </c>
      <c r="I6" s="5">
        <f t="shared" si="1"/>
        <v>100</v>
      </c>
      <c r="J6" s="3">
        <v>300</v>
      </c>
      <c r="K6" s="5">
        <f t="shared" si="2"/>
        <v>100</v>
      </c>
      <c r="L6" s="3">
        <v>300</v>
      </c>
      <c r="M6" s="5">
        <f t="shared" si="3"/>
        <v>100</v>
      </c>
      <c r="N6" s="3">
        <v>300</v>
      </c>
      <c r="O6" s="5">
        <f t="shared" si="4"/>
        <v>100</v>
      </c>
      <c r="P6" s="6">
        <f t="shared" si="5"/>
        <v>500</v>
      </c>
      <c r="Q6" s="6">
        <f>+P6+P7</f>
        <v>1000</v>
      </c>
      <c r="R6" s="3">
        <v>360</v>
      </c>
      <c r="S6" s="5">
        <f t="shared" si="6"/>
        <v>100</v>
      </c>
      <c r="T6" s="3">
        <v>74</v>
      </c>
      <c r="U6" s="5">
        <f t="shared" si="7"/>
        <v>20.56</v>
      </c>
      <c r="V6" s="8">
        <f t="shared" si="8"/>
        <v>620.56</v>
      </c>
      <c r="W6" s="1">
        <v>9</v>
      </c>
      <c r="X6" s="7">
        <f>+Individual!T7+Individual!T8</f>
        <v>1264.51</v>
      </c>
      <c r="Y6">
        <v>12</v>
      </c>
    </row>
    <row r="7" spans="1:25" ht="13.5">
      <c r="A7" s="1"/>
      <c r="B7" s="3"/>
      <c r="C7" s="1">
        <v>26</v>
      </c>
      <c r="D7" t="s">
        <v>58</v>
      </c>
      <c r="E7" t="s">
        <v>25</v>
      </c>
      <c r="F7" s="3">
        <v>180</v>
      </c>
      <c r="G7" s="5">
        <f t="shared" si="0"/>
        <v>100</v>
      </c>
      <c r="H7" s="3">
        <v>240</v>
      </c>
      <c r="I7" s="5">
        <f t="shared" si="1"/>
        <v>100</v>
      </c>
      <c r="J7" s="3">
        <v>300</v>
      </c>
      <c r="K7" s="5">
        <f t="shared" si="2"/>
        <v>100</v>
      </c>
      <c r="L7" s="3">
        <v>300</v>
      </c>
      <c r="M7" s="5">
        <f t="shared" si="3"/>
        <v>100</v>
      </c>
      <c r="N7" s="3">
        <v>300</v>
      </c>
      <c r="O7" s="5">
        <f t="shared" si="4"/>
        <v>100</v>
      </c>
      <c r="P7" s="6">
        <f t="shared" si="5"/>
        <v>500</v>
      </c>
      <c r="Q7" s="6"/>
      <c r="R7" s="3">
        <v>360</v>
      </c>
      <c r="S7" s="5">
        <f t="shared" si="6"/>
        <v>100</v>
      </c>
      <c r="T7" s="3">
        <v>66</v>
      </c>
      <c r="U7" s="5">
        <f t="shared" si="7"/>
        <v>18.33</v>
      </c>
      <c r="V7" s="8">
        <f t="shared" si="8"/>
        <v>618.33</v>
      </c>
      <c r="W7" s="1">
        <v>9</v>
      </c>
      <c r="X7" s="7"/>
      <c r="Y7">
        <v>12</v>
      </c>
    </row>
    <row r="8" spans="1:25" ht="13.5">
      <c r="A8" s="1">
        <v>3</v>
      </c>
      <c r="B8" s="3" t="s">
        <v>81</v>
      </c>
      <c r="C8" s="1">
        <v>39</v>
      </c>
      <c r="D8" t="s">
        <v>13</v>
      </c>
      <c r="E8" t="s">
        <v>14</v>
      </c>
      <c r="F8" s="3">
        <v>180</v>
      </c>
      <c r="G8" s="5">
        <f t="shared" si="0"/>
        <v>100</v>
      </c>
      <c r="H8" s="3">
        <v>240</v>
      </c>
      <c r="I8" s="5">
        <f t="shared" si="1"/>
        <v>100</v>
      </c>
      <c r="J8" s="3">
        <v>300</v>
      </c>
      <c r="K8" s="5">
        <f t="shared" si="2"/>
        <v>100</v>
      </c>
      <c r="L8" s="3">
        <v>300</v>
      </c>
      <c r="M8" s="5">
        <f t="shared" si="3"/>
        <v>100</v>
      </c>
      <c r="N8" s="3">
        <v>300</v>
      </c>
      <c r="O8" s="5">
        <f t="shared" si="4"/>
        <v>100</v>
      </c>
      <c r="P8" s="6">
        <f t="shared" si="5"/>
        <v>500</v>
      </c>
      <c r="Q8" s="6">
        <f>+P8+P9</f>
        <v>1000</v>
      </c>
      <c r="R8" s="3">
        <v>360</v>
      </c>
      <c r="S8" s="5">
        <f t="shared" si="6"/>
        <v>100</v>
      </c>
      <c r="T8" s="3">
        <v>191</v>
      </c>
      <c r="U8" s="5">
        <f t="shared" si="7"/>
        <v>53.06</v>
      </c>
      <c r="V8" s="8">
        <f t="shared" si="8"/>
        <v>653.06</v>
      </c>
      <c r="W8" s="1">
        <v>12</v>
      </c>
      <c r="X8" s="7"/>
      <c r="Y8">
        <v>9</v>
      </c>
    </row>
    <row r="9" spans="1:25" ht="13.5">
      <c r="A9" s="1"/>
      <c r="B9" s="3"/>
      <c r="C9" s="1">
        <v>40</v>
      </c>
      <c r="D9" t="s">
        <v>94</v>
      </c>
      <c r="E9" t="s">
        <v>14</v>
      </c>
      <c r="F9" s="3">
        <v>180</v>
      </c>
      <c r="G9" s="5">
        <f t="shared" si="0"/>
        <v>100</v>
      </c>
      <c r="H9" s="3">
        <v>240</v>
      </c>
      <c r="I9" s="5">
        <f t="shared" si="1"/>
        <v>100</v>
      </c>
      <c r="J9" s="3">
        <v>300</v>
      </c>
      <c r="K9" s="5">
        <f t="shared" si="2"/>
        <v>100</v>
      </c>
      <c r="L9" s="3">
        <v>300</v>
      </c>
      <c r="M9" s="5">
        <f t="shared" si="3"/>
        <v>100</v>
      </c>
      <c r="N9" s="3">
        <v>300</v>
      </c>
      <c r="O9" s="5">
        <f t="shared" si="4"/>
        <v>100</v>
      </c>
      <c r="P9" s="6">
        <f t="shared" si="5"/>
        <v>500</v>
      </c>
      <c r="Q9" s="6"/>
      <c r="R9" s="3">
        <v>360</v>
      </c>
      <c r="S9" s="5">
        <f t="shared" si="6"/>
        <v>100</v>
      </c>
      <c r="T9" s="3">
        <v>15</v>
      </c>
      <c r="U9" s="5">
        <f t="shared" si="7"/>
        <v>4.17</v>
      </c>
      <c r="V9" s="8">
        <f t="shared" si="8"/>
        <v>604.17</v>
      </c>
      <c r="W9" s="1">
        <v>12</v>
      </c>
      <c r="X9" s="7"/>
      <c r="Y9">
        <v>9</v>
      </c>
    </row>
    <row r="10" spans="1:25" ht="13.5">
      <c r="A10" s="1">
        <v>4</v>
      </c>
      <c r="B10" s="3" t="s">
        <v>82</v>
      </c>
      <c r="C10" s="1">
        <v>27</v>
      </c>
      <c r="D10" t="s">
        <v>17</v>
      </c>
      <c r="E10" t="s">
        <v>14</v>
      </c>
      <c r="F10" s="3">
        <v>180</v>
      </c>
      <c r="G10" s="5">
        <f t="shared" si="0"/>
        <v>100</v>
      </c>
      <c r="H10" s="3">
        <v>240</v>
      </c>
      <c r="I10" s="5">
        <f t="shared" si="1"/>
        <v>100</v>
      </c>
      <c r="J10" s="3">
        <v>300</v>
      </c>
      <c r="K10" s="5">
        <f t="shared" si="2"/>
        <v>100</v>
      </c>
      <c r="L10" s="3">
        <v>300</v>
      </c>
      <c r="M10" s="5">
        <f t="shared" si="3"/>
        <v>100</v>
      </c>
      <c r="N10" s="3">
        <v>300</v>
      </c>
      <c r="O10" s="5">
        <f t="shared" si="4"/>
        <v>100</v>
      </c>
      <c r="P10" s="6">
        <f t="shared" si="5"/>
        <v>500</v>
      </c>
      <c r="Q10" s="6">
        <f>+P10+P11</f>
        <v>1000</v>
      </c>
      <c r="R10" s="3">
        <v>342</v>
      </c>
      <c r="S10" s="5">
        <f t="shared" si="6"/>
        <v>95</v>
      </c>
      <c r="V10" s="8">
        <f t="shared" si="8"/>
        <v>595</v>
      </c>
      <c r="W10" s="1">
        <v>20</v>
      </c>
      <c r="X10" s="7"/>
      <c r="Y10">
        <v>7</v>
      </c>
    </row>
    <row r="11" spans="1:25" ht="13.5">
      <c r="A11" s="1"/>
      <c r="B11" s="3"/>
      <c r="C11" s="1">
        <v>28</v>
      </c>
      <c r="D11" t="s">
        <v>32</v>
      </c>
      <c r="E11" t="s">
        <v>14</v>
      </c>
      <c r="F11" s="3">
        <v>180</v>
      </c>
      <c r="G11" s="5">
        <f t="shared" si="0"/>
        <v>100</v>
      </c>
      <c r="H11" s="3">
        <v>240</v>
      </c>
      <c r="I11" s="5">
        <f t="shared" si="1"/>
        <v>100</v>
      </c>
      <c r="J11" s="3">
        <v>300</v>
      </c>
      <c r="K11" s="5">
        <f t="shared" si="2"/>
        <v>100</v>
      </c>
      <c r="L11" s="3">
        <v>300</v>
      </c>
      <c r="M11" s="5">
        <f t="shared" si="3"/>
        <v>100</v>
      </c>
      <c r="N11" s="3">
        <v>300</v>
      </c>
      <c r="O11" s="5">
        <f t="shared" si="4"/>
        <v>100</v>
      </c>
      <c r="P11" s="6">
        <f t="shared" si="5"/>
        <v>500</v>
      </c>
      <c r="Q11" s="6"/>
      <c r="R11" s="3">
        <v>360</v>
      </c>
      <c r="S11" s="5">
        <f t="shared" si="6"/>
        <v>100</v>
      </c>
      <c r="T11" s="3">
        <v>50</v>
      </c>
      <c r="U11" s="5">
        <f>+ROUND(T11/T$2*100,2)</f>
        <v>13.89</v>
      </c>
      <c r="V11" s="8">
        <f t="shared" si="8"/>
        <v>613.89</v>
      </c>
      <c r="W11" s="1">
        <v>20</v>
      </c>
      <c r="X11" s="7"/>
      <c r="Y11">
        <v>7</v>
      </c>
    </row>
    <row r="12" spans="1:25" ht="13.5">
      <c r="A12" s="1">
        <v>5</v>
      </c>
      <c r="B12" s="3" t="s">
        <v>83</v>
      </c>
      <c r="C12" s="1">
        <v>13</v>
      </c>
      <c r="D12" t="s">
        <v>47</v>
      </c>
      <c r="E12" t="s">
        <v>31</v>
      </c>
      <c r="F12" s="3">
        <v>180</v>
      </c>
      <c r="G12" s="5">
        <f t="shared" si="0"/>
        <v>100</v>
      </c>
      <c r="H12" s="3">
        <v>240</v>
      </c>
      <c r="I12" s="5">
        <f t="shared" si="1"/>
        <v>100</v>
      </c>
      <c r="J12" s="3">
        <v>300</v>
      </c>
      <c r="K12" s="5">
        <f t="shared" si="2"/>
        <v>100</v>
      </c>
      <c r="L12" s="3">
        <v>300</v>
      </c>
      <c r="M12" s="5">
        <f t="shared" si="3"/>
        <v>100</v>
      </c>
      <c r="N12" s="3">
        <v>300</v>
      </c>
      <c r="O12" s="5">
        <f t="shared" si="4"/>
        <v>100</v>
      </c>
      <c r="P12" s="6">
        <f t="shared" si="5"/>
        <v>500</v>
      </c>
      <c r="Q12" s="6">
        <f aca="true" t="shared" si="9" ref="Q12:Q28">+P12+P13</f>
        <v>985.4200000000001</v>
      </c>
      <c r="R12" s="3">
        <v>360</v>
      </c>
      <c r="S12" s="5">
        <f t="shared" si="6"/>
        <v>100</v>
      </c>
      <c r="T12" s="3">
        <v>25</v>
      </c>
      <c r="U12" s="5">
        <f>+ROUND(T12/T$2*100,2)</f>
        <v>6.94</v>
      </c>
      <c r="V12" s="8">
        <f t="shared" si="8"/>
        <v>606.94</v>
      </c>
      <c r="Y12">
        <v>11</v>
      </c>
    </row>
    <row r="13" spans="1:25" ht="13.5">
      <c r="A13" s="1"/>
      <c r="B13" s="3"/>
      <c r="C13" s="1">
        <v>43</v>
      </c>
      <c r="D13" t="s">
        <v>63</v>
      </c>
      <c r="E13" t="s">
        <v>31</v>
      </c>
      <c r="F13" s="3">
        <v>180</v>
      </c>
      <c r="G13" s="5">
        <f t="shared" si="0"/>
        <v>100</v>
      </c>
      <c r="H13" s="3">
        <v>205</v>
      </c>
      <c r="I13" s="5">
        <f t="shared" si="1"/>
        <v>85.42</v>
      </c>
      <c r="J13" s="3">
        <v>300</v>
      </c>
      <c r="K13" s="5">
        <f t="shared" si="2"/>
        <v>100</v>
      </c>
      <c r="L13" s="3">
        <v>300</v>
      </c>
      <c r="M13" s="5">
        <f t="shared" si="3"/>
        <v>100</v>
      </c>
      <c r="N13" s="3">
        <v>300</v>
      </c>
      <c r="O13" s="5">
        <f t="shared" si="4"/>
        <v>100</v>
      </c>
      <c r="P13" s="6">
        <f t="shared" si="5"/>
        <v>485.42</v>
      </c>
      <c r="Q13" s="6"/>
      <c r="Y13">
        <v>11</v>
      </c>
    </row>
    <row r="14" spans="1:25" ht="13.5">
      <c r="A14" s="1">
        <v>6</v>
      </c>
      <c r="B14" s="3" t="s">
        <v>84</v>
      </c>
      <c r="C14" s="1">
        <v>21</v>
      </c>
      <c r="D14" t="s">
        <v>52</v>
      </c>
      <c r="E14" t="s">
        <v>53</v>
      </c>
      <c r="F14" s="3">
        <v>180</v>
      </c>
      <c r="G14" s="5">
        <f t="shared" si="0"/>
        <v>100</v>
      </c>
      <c r="H14" s="3">
        <v>240</v>
      </c>
      <c r="I14" s="5">
        <f t="shared" si="1"/>
        <v>100</v>
      </c>
      <c r="J14" s="3">
        <v>300</v>
      </c>
      <c r="K14" s="5">
        <f t="shared" si="2"/>
        <v>100</v>
      </c>
      <c r="L14" s="3">
        <v>300</v>
      </c>
      <c r="M14" s="5">
        <f t="shared" si="3"/>
        <v>100</v>
      </c>
      <c r="N14" s="3">
        <v>300</v>
      </c>
      <c r="O14" s="5">
        <f t="shared" si="4"/>
        <v>100</v>
      </c>
      <c r="P14" s="6">
        <f t="shared" si="5"/>
        <v>500</v>
      </c>
      <c r="Q14" s="6">
        <f t="shared" si="9"/>
        <v>984.5799999999999</v>
      </c>
      <c r="R14" s="3">
        <v>291</v>
      </c>
      <c r="S14" s="5">
        <f>+ROUND(R14/R$2*100,2)</f>
        <v>80.83</v>
      </c>
      <c r="V14" s="8">
        <f t="shared" si="8"/>
        <v>580.83</v>
      </c>
      <c r="Y14">
        <v>5</v>
      </c>
    </row>
    <row r="15" spans="1:25" ht="13.5">
      <c r="A15" s="1"/>
      <c r="B15" s="3"/>
      <c r="C15" s="1">
        <v>22</v>
      </c>
      <c r="D15" t="s">
        <v>54</v>
      </c>
      <c r="E15" t="s">
        <v>53</v>
      </c>
      <c r="F15" s="3">
        <v>180</v>
      </c>
      <c r="G15" s="5">
        <f t="shared" si="0"/>
        <v>100</v>
      </c>
      <c r="H15" s="3">
        <v>203</v>
      </c>
      <c r="I15" s="5">
        <f t="shared" si="1"/>
        <v>84.58</v>
      </c>
      <c r="J15" s="3">
        <v>300</v>
      </c>
      <c r="K15" s="5">
        <f t="shared" si="2"/>
        <v>100</v>
      </c>
      <c r="L15" s="3">
        <v>300</v>
      </c>
      <c r="M15" s="5">
        <f t="shared" si="3"/>
        <v>100</v>
      </c>
      <c r="N15" s="3">
        <v>300</v>
      </c>
      <c r="O15" s="5">
        <f t="shared" si="4"/>
        <v>100</v>
      </c>
      <c r="P15" s="6">
        <f t="shared" si="5"/>
        <v>484.58</v>
      </c>
      <c r="Q15" s="6"/>
      <c r="Y15">
        <v>5</v>
      </c>
    </row>
    <row r="16" spans="1:25" ht="13.5">
      <c r="A16" s="1">
        <v>7</v>
      </c>
      <c r="B16" s="3" t="s">
        <v>85</v>
      </c>
      <c r="C16" s="1">
        <v>16</v>
      </c>
      <c r="D16" t="s">
        <v>34</v>
      </c>
      <c r="E16" t="s">
        <v>23</v>
      </c>
      <c r="F16" s="3">
        <v>180</v>
      </c>
      <c r="G16" s="5">
        <f t="shared" si="0"/>
        <v>100</v>
      </c>
      <c r="H16" s="3">
        <v>240</v>
      </c>
      <c r="I16" s="5">
        <f t="shared" si="1"/>
        <v>100</v>
      </c>
      <c r="J16" s="3">
        <v>300</v>
      </c>
      <c r="K16" s="5">
        <f t="shared" si="2"/>
        <v>100</v>
      </c>
      <c r="L16" s="3">
        <v>300</v>
      </c>
      <c r="M16" s="5">
        <f t="shared" si="3"/>
        <v>100</v>
      </c>
      <c r="N16" s="3">
        <v>300</v>
      </c>
      <c r="O16" s="5">
        <f t="shared" si="4"/>
        <v>100</v>
      </c>
      <c r="P16" s="6">
        <f t="shared" si="5"/>
        <v>500</v>
      </c>
      <c r="Q16" s="6">
        <f t="shared" si="9"/>
        <v>970</v>
      </c>
      <c r="R16" s="3">
        <v>360</v>
      </c>
      <c r="S16" s="5">
        <f>+ROUND(R16/R$2*100,2)</f>
        <v>100</v>
      </c>
      <c r="T16" s="3">
        <v>127</v>
      </c>
      <c r="U16" s="5">
        <f>+ROUND(T16/T$2*100,2)</f>
        <v>35.28</v>
      </c>
      <c r="V16" s="8">
        <f t="shared" si="8"/>
        <v>635.28</v>
      </c>
      <c r="Y16">
        <v>3</v>
      </c>
    </row>
    <row r="17" spans="1:25" ht="13.5">
      <c r="A17" s="1"/>
      <c r="B17" s="3"/>
      <c r="C17" s="1">
        <v>17</v>
      </c>
      <c r="D17" t="s">
        <v>35</v>
      </c>
      <c r="E17" t="s">
        <v>23</v>
      </c>
      <c r="F17" s="3">
        <v>180</v>
      </c>
      <c r="G17" s="5">
        <f t="shared" si="0"/>
        <v>100</v>
      </c>
      <c r="H17" s="3">
        <v>240</v>
      </c>
      <c r="I17" s="5">
        <f t="shared" si="1"/>
        <v>100</v>
      </c>
      <c r="J17" s="3">
        <v>300</v>
      </c>
      <c r="K17" s="5">
        <f t="shared" si="2"/>
        <v>100</v>
      </c>
      <c r="L17" s="3">
        <v>300</v>
      </c>
      <c r="M17" s="5">
        <f t="shared" si="3"/>
        <v>100</v>
      </c>
      <c r="N17" s="3">
        <v>210</v>
      </c>
      <c r="O17" s="5">
        <f t="shared" si="4"/>
        <v>70</v>
      </c>
      <c r="P17" s="6">
        <f t="shared" si="5"/>
        <v>470</v>
      </c>
      <c r="Q17" s="6"/>
      <c r="Y17">
        <v>3</v>
      </c>
    </row>
    <row r="18" spans="1:25" ht="13.5">
      <c r="A18" s="1">
        <v>8</v>
      </c>
      <c r="B18" s="3" t="s">
        <v>86</v>
      </c>
      <c r="C18" s="1">
        <v>30</v>
      </c>
      <c r="D18" t="s">
        <v>36</v>
      </c>
      <c r="E18" t="s">
        <v>16</v>
      </c>
      <c r="F18" s="3">
        <v>180</v>
      </c>
      <c r="G18" s="5">
        <f t="shared" si="0"/>
        <v>100</v>
      </c>
      <c r="H18" s="3">
        <v>240</v>
      </c>
      <c r="I18" s="5">
        <f t="shared" si="1"/>
        <v>100</v>
      </c>
      <c r="J18" s="3">
        <v>179</v>
      </c>
      <c r="K18" s="5">
        <f t="shared" si="2"/>
        <v>59.67</v>
      </c>
      <c r="L18" s="3">
        <v>300</v>
      </c>
      <c r="M18" s="5">
        <f t="shared" si="3"/>
        <v>100</v>
      </c>
      <c r="N18" s="3">
        <v>300</v>
      </c>
      <c r="O18" s="5">
        <f t="shared" si="4"/>
        <v>100</v>
      </c>
      <c r="P18" s="6">
        <f t="shared" si="5"/>
        <v>459.67</v>
      </c>
      <c r="Q18" s="6">
        <f t="shared" si="9"/>
        <v>959.6700000000001</v>
      </c>
      <c r="Y18">
        <v>13</v>
      </c>
    </row>
    <row r="19" spans="1:25" ht="13.5">
      <c r="A19" s="1"/>
      <c r="B19" s="3"/>
      <c r="C19" s="1">
        <v>31</v>
      </c>
      <c r="D19" t="s">
        <v>15</v>
      </c>
      <c r="E19" t="s">
        <v>16</v>
      </c>
      <c r="F19" s="3">
        <v>180</v>
      </c>
      <c r="G19" s="5">
        <f t="shared" si="0"/>
        <v>100</v>
      </c>
      <c r="H19" s="3">
        <v>240</v>
      </c>
      <c r="I19" s="5">
        <f t="shared" si="1"/>
        <v>100</v>
      </c>
      <c r="J19" s="3">
        <v>300</v>
      </c>
      <c r="K19" s="5">
        <f t="shared" si="2"/>
        <v>100</v>
      </c>
      <c r="L19" s="3">
        <v>300</v>
      </c>
      <c r="M19" s="5">
        <f t="shared" si="3"/>
        <v>100</v>
      </c>
      <c r="N19" s="3">
        <v>300</v>
      </c>
      <c r="O19" s="5">
        <f t="shared" si="4"/>
        <v>100</v>
      </c>
      <c r="P19" s="6">
        <f t="shared" si="5"/>
        <v>500</v>
      </c>
      <c r="Q19" s="6"/>
      <c r="R19" s="3">
        <v>0</v>
      </c>
      <c r="S19" s="5">
        <f>+ROUND(R19/R$2*100,2)</f>
        <v>0</v>
      </c>
      <c r="V19" s="8">
        <f t="shared" si="8"/>
        <v>500</v>
      </c>
      <c r="Y19">
        <v>13</v>
      </c>
    </row>
    <row r="20" spans="1:25" ht="13.5">
      <c r="A20" s="1">
        <v>9</v>
      </c>
      <c r="B20" s="3" t="s">
        <v>87</v>
      </c>
      <c r="C20" s="1">
        <v>18</v>
      </c>
      <c r="D20" t="s">
        <v>22</v>
      </c>
      <c r="E20" t="s">
        <v>23</v>
      </c>
      <c r="F20" s="3">
        <v>180</v>
      </c>
      <c r="G20" s="5">
        <f t="shared" si="0"/>
        <v>100</v>
      </c>
      <c r="H20" s="3">
        <v>240</v>
      </c>
      <c r="I20" s="5">
        <f t="shared" si="1"/>
        <v>100</v>
      </c>
      <c r="J20" s="3">
        <v>300</v>
      </c>
      <c r="K20" s="5">
        <f t="shared" si="2"/>
        <v>100</v>
      </c>
      <c r="L20" s="3">
        <v>300</v>
      </c>
      <c r="M20" s="5">
        <f t="shared" si="3"/>
        <v>100</v>
      </c>
      <c r="N20" s="3">
        <v>300</v>
      </c>
      <c r="O20" s="5">
        <f t="shared" si="4"/>
        <v>100</v>
      </c>
      <c r="P20" s="6">
        <f t="shared" si="5"/>
        <v>500</v>
      </c>
      <c r="Q20" s="6">
        <f t="shared" si="9"/>
        <v>952.6700000000001</v>
      </c>
      <c r="R20" s="3">
        <v>356</v>
      </c>
      <c r="S20" s="5">
        <f>+ROUND(R20/R$2*100,2)</f>
        <v>98.89</v>
      </c>
      <c r="V20" s="8">
        <f t="shared" si="8"/>
        <v>598.89</v>
      </c>
      <c r="Y20">
        <v>4</v>
      </c>
    </row>
    <row r="21" spans="1:25" ht="13.5">
      <c r="A21" s="1"/>
      <c r="B21" s="3"/>
      <c r="C21" s="1">
        <v>19</v>
      </c>
      <c r="D21" t="s">
        <v>50</v>
      </c>
      <c r="E21" t="s">
        <v>23</v>
      </c>
      <c r="F21" s="3">
        <v>180</v>
      </c>
      <c r="G21" s="5">
        <f t="shared" si="0"/>
        <v>100</v>
      </c>
      <c r="H21" s="3">
        <v>240</v>
      </c>
      <c r="I21" s="5">
        <f t="shared" si="1"/>
        <v>100</v>
      </c>
      <c r="J21" s="3">
        <v>300</v>
      </c>
      <c r="K21" s="5">
        <f t="shared" si="2"/>
        <v>100</v>
      </c>
      <c r="L21" s="3">
        <v>158</v>
      </c>
      <c r="M21" s="5">
        <f t="shared" si="3"/>
        <v>52.67</v>
      </c>
      <c r="N21" s="3">
        <v>300</v>
      </c>
      <c r="O21" s="5">
        <f t="shared" si="4"/>
        <v>100</v>
      </c>
      <c r="P21" s="6">
        <f t="shared" si="5"/>
        <v>452.67</v>
      </c>
      <c r="Q21" s="6"/>
      <c r="Y21">
        <v>4</v>
      </c>
    </row>
    <row r="22" spans="1:25" ht="13.5">
      <c r="A22" s="1">
        <v>10</v>
      </c>
      <c r="B22" s="3" t="s">
        <v>88</v>
      </c>
      <c r="C22" s="1">
        <v>41</v>
      </c>
      <c r="D22" t="s">
        <v>61</v>
      </c>
      <c r="E22" t="s">
        <v>14</v>
      </c>
      <c r="F22" s="3">
        <v>180</v>
      </c>
      <c r="G22" s="5">
        <f t="shared" si="0"/>
        <v>100</v>
      </c>
      <c r="H22" s="3">
        <v>240</v>
      </c>
      <c r="I22" s="5">
        <f t="shared" si="1"/>
        <v>100</v>
      </c>
      <c r="J22" s="3">
        <v>300</v>
      </c>
      <c r="K22" s="5">
        <f t="shared" si="2"/>
        <v>100</v>
      </c>
      <c r="L22" s="3">
        <v>300</v>
      </c>
      <c r="M22" s="5">
        <f t="shared" si="3"/>
        <v>100</v>
      </c>
      <c r="N22" s="3">
        <v>300</v>
      </c>
      <c r="O22" s="5">
        <f t="shared" si="4"/>
        <v>100</v>
      </c>
      <c r="P22" s="6">
        <f t="shared" si="5"/>
        <v>500</v>
      </c>
      <c r="Q22" s="6">
        <f t="shared" si="9"/>
        <v>923.6700000000001</v>
      </c>
      <c r="R22" s="3">
        <v>0</v>
      </c>
      <c r="S22" s="5">
        <f>+ROUND(R22/R$2*100,2)</f>
        <v>0</v>
      </c>
      <c r="V22" s="8">
        <f t="shared" si="8"/>
        <v>500</v>
      </c>
      <c r="Y22">
        <v>10</v>
      </c>
    </row>
    <row r="23" spans="1:25" ht="13.5">
      <c r="A23" s="1"/>
      <c r="B23" s="3"/>
      <c r="C23" s="1">
        <v>42</v>
      </c>
      <c r="D23" t="s">
        <v>62</v>
      </c>
      <c r="E23" t="s">
        <v>14</v>
      </c>
      <c r="F23" s="3">
        <v>180</v>
      </c>
      <c r="G23" s="5">
        <f t="shared" si="0"/>
        <v>100</v>
      </c>
      <c r="H23" s="3">
        <v>240</v>
      </c>
      <c r="I23" s="5">
        <f t="shared" si="1"/>
        <v>100</v>
      </c>
      <c r="J23" s="3">
        <v>167</v>
      </c>
      <c r="K23" s="5">
        <f t="shared" si="2"/>
        <v>55.67</v>
      </c>
      <c r="L23" s="3">
        <v>204</v>
      </c>
      <c r="M23" s="5">
        <f t="shared" si="3"/>
        <v>68</v>
      </c>
      <c r="N23" s="3">
        <v>300</v>
      </c>
      <c r="O23" s="5">
        <f t="shared" si="4"/>
        <v>100</v>
      </c>
      <c r="P23" s="6">
        <f t="shared" si="5"/>
        <v>423.67</v>
      </c>
      <c r="Q23" s="6"/>
      <c r="Y23">
        <v>10</v>
      </c>
    </row>
    <row r="24" spans="1:25" ht="13.5">
      <c r="A24" s="1">
        <v>11</v>
      </c>
      <c r="B24" s="3" t="s">
        <v>89</v>
      </c>
      <c r="C24" s="1">
        <v>10</v>
      </c>
      <c r="D24" t="s">
        <v>26</v>
      </c>
      <c r="E24" t="s">
        <v>25</v>
      </c>
      <c r="F24" s="3">
        <v>180</v>
      </c>
      <c r="G24" s="5">
        <f t="shared" si="0"/>
        <v>100</v>
      </c>
      <c r="H24" s="3">
        <v>240</v>
      </c>
      <c r="I24" s="5">
        <f t="shared" si="1"/>
        <v>100</v>
      </c>
      <c r="J24" s="3">
        <v>300</v>
      </c>
      <c r="K24" s="5">
        <f t="shared" si="2"/>
        <v>100</v>
      </c>
      <c r="L24" s="3">
        <v>300</v>
      </c>
      <c r="M24" s="5">
        <f t="shared" si="3"/>
        <v>100</v>
      </c>
      <c r="N24" s="3">
        <v>300</v>
      </c>
      <c r="O24" s="5">
        <f t="shared" si="4"/>
        <v>100</v>
      </c>
      <c r="P24" s="6">
        <f t="shared" si="5"/>
        <v>500</v>
      </c>
      <c r="Q24" s="6">
        <f t="shared" si="9"/>
        <v>913.33</v>
      </c>
      <c r="R24" s="3">
        <v>265</v>
      </c>
      <c r="S24" s="5">
        <f>+ROUND(R24/R$2*100,2)</f>
        <v>73.61</v>
      </c>
      <c r="U24" s="5"/>
      <c r="V24" s="8">
        <f>+U24+S24+P24</f>
        <v>573.61</v>
      </c>
      <c r="Y24">
        <v>1</v>
      </c>
    </row>
    <row r="25" spans="1:25" ht="13.5">
      <c r="A25" s="1"/>
      <c r="B25" s="3"/>
      <c r="C25" s="1">
        <v>11</v>
      </c>
      <c r="D25" t="s">
        <v>24</v>
      </c>
      <c r="E25" t="s">
        <v>25</v>
      </c>
      <c r="F25" s="3">
        <v>180</v>
      </c>
      <c r="G25" s="5">
        <f t="shared" si="0"/>
        <v>100</v>
      </c>
      <c r="H25" s="3">
        <v>240</v>
      </c>
      <c r="I25" s="5">
        <f t="shared" si="1"/>
        <v>100</v>
      </c>
      <c r="J25" s="3">
        <v>40</v>
      </c>
      <c r="K25" s="5">
        <f t="shared" si="2"/>
        <v>13.33</v>
      </c>
      <c r="L25" s="3">
        <v>300</v>
      </c>
      <c r="M25" s="5">
        <f t="shared" si="3"/>
        <v>100</v>
      </c>
      <c r="N25" s="3">
        <v>300</v>
      </c>
      <c r="O25" s="5">
        <f t="shared" si="4"/>
        <v>100</v>
      </c>
      <c r="P25" s="6">
        <f t="shared" si="5"/>
        <v>413.33000000000004</v>
      </c>
      <c r="Q25" s="6"/>
      <c r="Y25">
        <v>1</v>
      </c>
    </row>
    <row r="26" spans="1:25" ht="13.5">
      <c r="A26" s="1">
        <v>12</v>
      </c>
      <c r="B26" s="3" t="s">
        <v>90</v>
      </c>
      <c r="C26" s="1">
        <v>14</v>
      </c>
      <c r="D26" t="s">
        <v>48</v>
      </c>
      <c r="E26" t="s">
        <v>31</v>
      </c>
      <c r="F26" s="3">
        <v>180</v>
      </c>
      <c r="G26" s="5">
        <f t="shared" si="0"/>
        <v>100</v>
      </c>
      <c r="H26" s="3">
        <v>240</v>
      </c>
      <c r="I26" s="5">
        <f t="shared" si="1"/>
        <v>100</v>
      </c>
      <c r="J26" s="3">
        <v>87</v>
      </c>
      <c r="K26" s="5">
        <f t="shared" si="2"/>
        <v>29</v>
      </c>
      <c r="L26" s="3">
        <v>300</v>
      </c>
      <c r="M26" s="5">
        <f t="shared" si="3"/>
        <v>100</v>
      </c>
      <c r="N26" s="3">
        <v>300</v>
      </c>
      <c r="O26" s="5">
        <f t="shared" si="4"/>
        <v>100</v>
      </c>
      <c r="P26" s="6">
        <f t="shared" si="5"/>
        <v>429</v>
      </c>
      <c r="Q26" s="6">
        <f t="shared" si="9"/>
        <v>882</v>
      </c>
      <c r="Y26">
        <v>2</v>
      </c>
    </row>
    <row r="27" spans="1:25" ht="13.5">
      <c r="A27" s="1"/>
      <c r="B27" s="3"/>
      <c r="C27" s="1">
        <v>15</v>
      </c>
      <c r="D27" t="s">
        <v>49</v>
      </c>
      <c r="E27" t="s">
        <v>31</v>
      </c>
      <c r="F27" s="3">
        <v>180</v>
      </c>
      <c r="G27" s="5">
        <f t="shared" si="0"/>
        <v>100</v>
      </c>
      <c r="H27" s="3">
        <v>240</v>
      </c>
      <c r="I27" s="5">
        <f t="shared" si="1"/>
        <v>100</v>
      </c>
      <c r="J27" s="3">
        <v>300</v>
      </c>
      <c r="K27" s="5">
        <f t="shared" si="2"/>
        <v>100</v>
      </c>
      <c r="L27" s="3">
        <v>159</v>
      </c>
      <c r="M27" s="5">
        <f t="shared" si="3"/>
        <v>53</v>
      </c>
      <c r="N27" s="3">
        <v>300</v>
      </c>
      <c r="O27" s="5">
        <f t="shared" si="4"/>
        <v>100</v>
      </c>
      <c r="P27" s="6">
        <f t="shared" si="5"/>
        <v>453</v>
      </c>
      <c r="Q27" s="6"/>
      <c r="Y27">
        <v>2</v>
      </c>
    </row>
    <row r="28" spans="1:25" ht="13.5">
      <c r="A28" s="1">
        <v>13</v>
      </c>
      <c r="B28" s="3" t="s">
        <v>91</v>
      </c>
      <c r="C28" s="1">
        <v>23</v>
      </c>
      <c r="D28" t="s">
        <v>55</v>
      </c>
      <c r="E28" t="s">
        <v>53</v>
      </c>
      <c r="F28" s="3">
        <v>133</v>
      </c>
      <c r="G28" s="5">
        <f t="shared" si="0"/>
        <v>73.89</v>
      </c>
      <c r="H28" s="3">
        <v>240</v>
      </c>
      <c r="I28" s="5">
        <f t="shared" si="1"/>
        <v>100</v>
      </c>
      <c r="J28" s="3">
        <v>273</v>
      </c>
      <c r="K28" s="5">
        <f t="shared" si="2"/>
        <v>91</v>
      </c>
      <c r="L28" s="3">
        <v>70</v>
      </c>
      <c r="M28" s="5">
        <f t="shared" si="3"/>
        <v>23.33</v>
      </c>
      <c r="N28" s="3">
        <v>300</v>
      </c>
      <c r="O28" s="5">
        <f t="shared" si="4"/>
        <v>100</v>
      </c>
      <c r="P28" s="6">
        <f t="shared" si="5"/>
        <v>388.21999999999997</v>
      </c>
      <c r="Q28" s="6">
        <f t="shared" si="9"/>
        <v>817.22</v>
      </c>
      <c r="R28" s="3"/>
      <c r="S28" s="3"/>
      <c r="T28" s="3"/>
      <c r="Y28">
        <v>6</v>
      </c>
    </row>
    <row r="29" spans="1:25" ht="13.5">
      <c r="A29" s="1"/>
      <c r="B29" s="3"/>
      <c r="C29" s="1">
        <v>24</v>
      </c>
      <c r="D29" t="s">
        <v>56</v>
      </c>
      <c r="E29" t="s">
        <v>53</v>
      </c>
      <c r="F29" s="3">
        <v>180</v>
      </c>
      <c r="G29" s="5">
        <f t="shared" si="0"/>
        <v>100</v>
      </c>
      <c r="H29" s="3">
        <v>240</v>
      </c>
      <c r="I29" s="5">
        <f t="shared" si="1"/>
        <v>100</v>
      </c>
      <c r="J29" s="3">
        <v>300</v>
      </c>
      <c r="K29" s="5">
        <f t="shared" si="2"/>
        <v>100</v>
      </c>
      <c r="L29" s="3">
        <v>87</v>
      </c>
      <c r="M29" s="5">
        <f t="shared" si="3"/>
        <v>29</v>
      </c>
      <c r="N29" s="3">
        <v>300</v>
      </c>
      <c r="O29" s="5">
        <f t="shared" si="4"/>
        <v>100</v>
      </c>
      <c r="P29" s="6">
        <f t="shared" si="5"/>
        <v>429</v>
      </c>
      <c r="Q29" s="6"/>
      <c r="Y29">
        <v>6</v>
      </c>
    </row>
    <row r="30" ht="12">
      <c r="C30" s="1"/>
    </row>
    <row r="31" ht="12">
      <c r="C31" s="1"/>
    </row>
    <row r="32" ht="12">
      <c r="C32" s="1"/>
    </row>
    <row r="33" ht="12">
      <c r="C33" s="1"/>
    </row>
    <row r="34" ht="12">
      <c r="C34" s="1"/>
    </row>
    <row r="35" ht="12">
      <c r="C35" s="1"/>
    </row>
    <row r="36" ht="12">
      <c r="C36" s="1"/>
    </row>
    <row r="37" ht="12">
      <c r="C37" s="1"/>
    </row>
    <row r="38" ht="12">
      <c r="C38" s="1"/>
    </row>
    <row r="39" ht="12">
      <c r="C39" s="1"/>
    </row>
    <row r="40" ht="12">
      <c r="C40" s="1"/>
    </row>
    <row r="41" ht="12">
      <c r="C41" s="1"/>
    </row>
    <row r="42" ht="12">
      <c r="C42" s="1"/>
    </row>
    <row r="43" ht="12">
      <c r="C43" s="1"/>
    </row>
    <row r="44" ht="12">
      <c r="C44" s="1"/>
    </row>
    <row r="45" ht="12">
      <c r="C45" s="1"/>
    </row>
    <row r="46" ht="12">
      <c r="C46" s="1"/>
    </row>
    <row r="47" ht="12">
      <c r="C47" s="1"/>
    </row>
    <row r="48" ht="12">
      <c r="C48" s="1"/>
    </row>
    <row r="49" ht="12">
      <c r="C49" s="1"/>
    </row>
    <row r="50" ht="12">
      <c r="C50" s="1"/>
    </row>
    <row r="51" ht="12">
      <c r="C51" s="1"/>
    </row>
    <row r="52" ht="12">
      <c r="C52" s="1"/>
    </row>
    <row r="53" ht="12">
      <c r="C53" s="1"/>
    </row>
    <row r="54" ht="12">
      <c r="C54" s="1"/>
    </row>
    <row r="55" ht="12">
      <c r="C55" s="1"/>
    </row>
    <row r="56" ht="12">
      <c r="C56" s="1"/>
    </row>
    <row r="57" ht="12">
      <c r="C57" s="1"/>
    </row>
    <row r="58" ht="12">
      <c r="C58" s="1"/>
    </row>
    <row r="59" ht="12">
      <c r="C59" s="1"/>
    </row>
    <row r="60" ht="12">
      <c r="C60" s="1"/>
    </row>
    <row r="61" ht="12">
      <c r="C61" s="1"/>
    </row>
    <row r="62" ht="12">
      <c r="C62" s="1"/>
    </row>
    <row r="63" ht="12">
      <c r="C63" s="1"/>
    </row>
  </sheetData>
  <mergeCells count="1">
    <mergeCell ref="T1:U1"/>
  </mergeCells>
  <printOptions gridLines="1" horizontalCentered="1"/>
  <pageMargins left="0.7874015748031497" right="0.7874015748031497" top="0.984251968503937" bottom="1.72" header="0.5118110236220472" footer="0.83"/>
  <pageSetup horizontalDpi="300" verticalDpi="300" orientation="landscape" paperSize="9" r:id="rId1"/>
  <headerFooter alignWithMargins="0">
    <oddHeader>&amp;LOfficial results
Team&amp;C3&amp;Xth&amp;X MIKULAS CUP
LIPTOVSKI MIKULAS 2002&amp;R17.09.2002.</oddHeader>
    <oddFooter xml:space="preserve">&amp;LFAI jury:
. . . . . . . . . . . . . . . . . . . . &amp;C
. . . . . . . . . . . . . . . . . . . . &amp;R
. . . . . . . . . . . . . . . . . . . 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Cavalloni 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Pinkert György</dc:creator>
  <cp:keywords/>
  <dc:description/>
  <cp:lastModifiedBy>Pinkert László</cp:lastModifiedBy>
  <cp:lastPrinted>2002-09-17T18:30:04Z</cp:lastPrinted>
  <dcterms:created xsi:type="dcterms:W3CDTF">2001-09-15T08:57:08Z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