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8805" tabRatio="916" activeTab="0"/>
  </bookViews>
  <sheets>
    <sheet name="Kombinált sorrend" sheetId="1" r:id="rId1"/>
    <sheet name="Hazai sorrend" sheetId="2" r:id="rId2"/>
    <sheet name="Nemzetközi sorrend" sheetId="3" r:id="rId3"/>
    <sheet name="Kombinált ranglista" sheetId="4" r:id="rId4"/>
    <sheet name="Hazai ranglista" sheetId="5" r:id="rId5"/>
    <sheet name="Nemzetközi ranglista" sheetId="6" r:id="rId6"/>
    <sheet name="Gödöllő" sheetId="7" r:id="rId7"/>
    <sheet name="Kiskunfélegyháza" sheetId="8" r:id="rId8"/>
    <sheet name="Nyíregyháza" sheetId="9" r:id="rId9"/>
    <sheet name="Nagykáta" sheetId="10" r:id="rId10"/>
    <sheet name="Szeged" sheetId="11" r:id="rId11"/>
    <sheet name="Déva" sheetId="12" r:id="rId12"/>
    <sheet name="Holics" sheetId="13" r:id="rId13"/>
    <sheet name="Eszék" sheetId="14" r:id="rId14"/>
    <sheet name="Kiskunfélegyháza nemzetközi" sheetId="15" r:id="rId15"/>
    <sheet name="Martin" sheetId="16" r:id="rId16"/>
    <sheet name="Trnava" sheetId="17" r:id="rId17"/>
    <sheet name="Bled" sheetId="18" r:id="rId18"/>
  </sheets>
  <definedNames/>
  <calcPr fullCalcOnLoad="1"/>
</workbook>
</file>

<file path=xl/sharedStrings.xml><?xml version="1.0" encoding="utf-8"?>
<sst xmlns="http://schemas.openxmlformats.org/spreadsheetml/2006/main" count="186" uniqueCount="64">
  <si>
    <t>Összpontszám</t>
  </si>
  <si>
    <t>Név</t>
  </si>
  <si>
    <t>Selejtező összeg</t>
  </si>
  <si>
    <t>Klub</t>
  </si>
  <si>
    <t>Viszonyított pontszám</t>
  </si>
  <si>
    <t>Bónusz pontszám</t>
  </si>
  <si>
    <t>Ranglista pontszám</t>
  </si>
  <si>
    <t>Döntőbeli helyezés</t>
  </si>
  <si>
    <t>Miskolc</t>
  </si>
  <si>
    <t>Kiskunfélegyháza</t>
  </si>
  <si>
    <t>Szeged</t>
  </si>
  <si>
    <t>Eszék</t>
  </si>
  <si>
    <t>Bled</t>
  </si>
  <si>
    <t>Nyíregyháza</t>
  </si>
  <si>
    <t>Csapatnév</t>
  </si>
  <si>
    <t>Kornó István</t>
  </si>
  <si>
    <t>Köteles Ádám</t>
  </si>
  <si>
    <t>Rábel András</t>
  </si>
  <si>
    <t>Vörös Endre</t>
  </si>
  <si>
    <t>Forgó József</t>
  </si>
  <si>
    <t>Budapest</t>
  </si>
  <si>
    <t>Bodnár Balázs</t>
  </si>
  <si>
    <t>Görög György</t>
  </si>
  <si>
    <t>Máté Béla</t>
  </si>
  <si>
    <t>Benyó Zoltán</t>
  </si>
  <si>
    <t>Kazincbarcika</t>
  </si>
  <si>
    <t>Posszert Gyula</t>
  </si>
  <si>
    <t>Szokol Roland</t>
  </si>
  <si>
    <t>Varga Zoltán</t>
  </si>
  <si>
    <t>Páskai Ferenc</t>
  </si>
  <si>
    <t>Juhász Miklós</t>
  </si>
  <si>
    <t>Kántor Gergő</t>
  </si>
  <si>
    <t>Kiskunfélegyháza nemzetközi</t>
  </si>
  <si>
    <t>Nagykáta</t>
  </si>
  <si>
    <t>Trnava</t>
  </si>
  <si>
    <t>Holics</t>
  </si>
  <si>
    <t>Szeri András</t>
  </si>
  <si>
    <t>Szarka László</t>
  </si>
  <si>
    <t>Herend</t>
  </si>
  <si>
    <t>Debreczeni Oszkár</t>
  </si>
  <si>
    <t>Kaszap Imre</t>
  </si>
  <si>
    <t>Megyeri László</t>
  </si>
  <si>
    <t>Oroszi Tibor</t>
  </si>
  <si>
    <t xml:space="preserve">Viraszkó Pál </t>
  </si>
  <si>
    <t>Pontszám</t>
  </si>
  <si>
    <t>Helyezés</t>
  </si>
  <si>
    <t>Kiskunhalas</t>
  </si>
  <si>
    <t>Dobránszky György</t>
  </si>
  <si>
    <t>Gödöllő</t>
  </si>
  <si>
    <t>Déva</t>
  </si>
  <si>
    <t>Augusztin Károly</t>
  </si>
  <si>
    <t>Budapest Mod.klub</t>
  </si>
  <si>
    <t>Molnár Sándor</t>
  </si>
  <si>
    <t>HVMSE</t>
  </si>
  <si>
    <t>Imre Csaba</t>
  </si>
  <si>
    <t>Horváth Imre</t>
  </si>
  <si>
    <t>Verőczey Gábor</t>
  </si>
  <si>
    <t>Vajda Attila</t>
  </si>
  <si>
    <t>Berta Gábor</t>
  </si>
  <si>
    <t xml:space="preserve">Horváth János </t>
  </si>
  <si>
    <t>Kiskunf.</t>
  </si>
  <si>
    <t>Nyúzó Péter</t>
  </si>
  <si>
    <t>Martin</t>
  </si>
  <si>
    <t>Berzéki Marcel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</si>
</sst>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0.000000000"/>
    <numFmt numFmtId="184" formatCode="0.00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2" fontId="0" fillId="4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2" borderId="7" xfId="0" applyNumberForma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1" xfId="0" applyFill="1" applyBorder="1" applyAlignment="1">
      <alignment/>
    </xf>
    <xf numFmtId="2" fontId="0" fillId="5" borderId="1" xfId="0" applyNumberFormat="1" applyFill="1" applyBorder="1" applyAlignment="1">
      <alignment/>
    </xf>
    <xf numFmtId="0" fontId="0" fillId="5" borderId="0" xfId="0" applyFill="1" applyAlignment="1">
      <alignment/>
    </xf>
    <xf numFmtId="49" fontId="0" fillId="5" borderId="1" xfId="0" applyNumberFormat="1" applyFill="1" applyBorder="1" applyAlignment="1">
      <alignment/>
    </xf>
    <xf numFmtId="0" fontId="0" fillId="5" borderId="7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2" fontId="0" fillId="4" borderId="9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</xdr:row>
      <xdr:rowOff>28575</xdr:rowOff>
    </xdr:from>
    <xdr:to>
      <xdr:col>4</xdr:col>
      <xdr:colOff>381000</xdr:colOff>
      <xdr:row>2</xdr:row>
      <xdr:rowOff>0</xdr:rowOff>
    </xdr:to>
    <xdr:sp>
      <xdr:nvSpPr>
        <xdr:cNvPr id="1" name="Oval 1"/>
        <xdr:cNvSpPr>
          <a:spLocks/>
        </xdr:cNvSpPr>
      </xdr:nvSpPr>
      <xdr:spPr>
        <a:xfrm>
          <a:off x="5105400" y="190500"/>
          <a:ext cx="152400" cy="13335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</xdr:row>
      <xdr:rowOff>28575</xdr:rowOff>
    </xdr:from>
    <xdr:to>
      <xdr:col>4</xdr:col>
      <xdr:colOff>381000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5105400" y="352425"/>
          <a:ext cx="152400" cy="13335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</xdr:row>
      <xdr:rowOff>28575</xdr:rowOff>
    </xdr:from>
    <xdr:to>
      <xdr:col>4</xdr:col>
      <xdr:colOff>381000</xdr:colOff>
      <xdr:row>4</xdr:row>
      <xdr:rowOff>0</xdr:rowOff>
    </xdr:to>
    <xdr:sp>
      <xdr:nvSpPr>
        <xdr:cNvPr id="3" name="Oval 3"/>
        <xdr:cNvSpPr>
          <a:spLocks/>
        </xdr:cNvSpPr>
      </xdr:nvSpPr>
      <xdr:spPr>
        <a:xfrm>
          <a:off x="5105400" y="514350"/>
          <a:ext cx="152400" cy="133350"/>
        </a:xfrm>
        <a:prstGeom prst="ellipse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</xdr:row>
      <xdr:rowOff>28575</xdr:rowOff>
    </xdr:from>
    <xdr:to>
      <xdr:col>4</xdr:col>
      <xdr:colOff>381000</xdr:colOff>
      <xdr:row>2</xdr:row>
      <xdr:rowOff>0</xdr:rowOff>
    </xdr:to>
    <xdr:sp>
      <xdr:nvSpPr>
        <xdr:cNvPr id="1" name="Oval 1"/>
        <xdr:cNvSpPr>
          <a:spLocks/>
        </xdr:cNvSpPr>
      </xdr:nvSpPr>
      <xdr:spPr>
        <a:xfrm>
          <a:off x="5105400" y="190500"/>
          <a:ext cx="152400" cy="142875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</xdr:row>
      <xdr:rowOff>28575</xdr:rowOff>
    </xdr:from>
    <xdr:to>
      <xdr:col>4</xdr:col>
      <xdr:colOff>381000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5105400" y="361950"/>
          <a:ext cx="152400" cy="13335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</xdr:row>
      <xdr:rowOff>28575</xdr:rowOff>
    </xdr:from>
    <xdr:to>
      <xdr:col>4</xdr:col>
      <xdr:colOff>381000</xdr:colOff>
      <xdr:row>4</xdr:row>
      <xdr:rowOff>0</xdr:rowOff>
    </xdr:to>
    <xdr:sp>
      <xdr:nvSpPr>
        <xdr:cNvPr id="3" name="Oval 3"/>
        <xdr:cNvSpPr>
          <a:spLocks/>
        </xdr:cNvSpPr>
      </xdr:nvSpPr>
      <xdr:spPr>
        <a:xfrm>
          <a:off x="5105400" y="523875"/>
          <a:ext cx="152400" cy="133350"/>
        </a:xfrm>
        <a:prstGeom prst="ellipse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</xdr:row>
      <xdr:rowOff>28575</xdr:rowOff>
    </xdr:from>
    <xdr:to>
      <xdr:col>4</xdr:col>
      <xdr:colOff>381000</xdr:colOff>
      <xdr:row>2</xdr:row>
      <xdr:rowOff>0</xdr:rowOff>
    </xdr:to>
    <xdr:sp>
      <xdr:nvSpPr>
        <xdr:cNvPr id="1" name="Oval 1"/>
        <xdr:cNvSpPr>
          <a:spLocks/>
        </xdr:cNvSpPr>
      </xdr:nvSpPr>
      <xdr:spPr>
        <a:xfrm>
          <a:off x="5105400" y="190500"/>
          <a:ext cx="152400" cy="13335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</xdr:row>
      <xdr:rowOff>28575</xdr:rowOff>
    </xdr:from>
    <xdr:to>
      <xdr:col>4</xdr:col>
      <xdr:colOff>381000</xdr:colOff>
      <xdr:row>3</xdr:row>
      <xdr:rowOff>0</xdr:rowOff>
    </xdr:to>
    <xdr:sp>
      <xdr:nvSpPr>
        <xdr:cNvPr id="2" name="Oval 2"/>
        <xdr:cNvSpPr>
          <a:spLocks/>
        </xdr:cNvSpPr>
      </xdr:nvSpPr>
      <xdr:spPr>
        <a:xfrm>
          <a:off x="5105400" y="352425"/>
          <a:ext cx="152400" cy="13335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</xdr:row>
      <xdr:rowOff>28575</xdr:rowOff>
    </xdr:from>
    <xdr:to>
      <xdr:col>4</xdr:col>
      <xdr:colOff>381000</xdr:colOff>
      <xdr:row>4</xdr:row>
      <xdr:rowOff>0</xdr:rowOff>
    </xdr:to>
    <xdr:sp>
      <xdr:nvSpPr>
        <xdr:cNvPr id="3" name="Oval 3"/>
        <xdr:cNvSpPr>
          <a:spLocks/>
        </xdr:cNvSpPr>
      </xdr:nvSpPr>
      <xdr:spPr>
        <a:xfrm>
          <a:off x="5105400" y="514350"/>
          <a:ext cx="152400" cy="133350"/>
        </a:xfrm>
        <a:prstGeom prst="ellipse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"/>
    </sheetView>
  </sheetViews>
  <sheetFormatPr defaultColWidth="9.140625" defaultRowHeight="12.75"/>
  <cols>
    <col min="1" max="4" width="18.28125" style="0" customWidth="1"/>
  </cols>
  <sheetData>
    <row r="1" spans="1:4" ht="12.75">
      <c r="A1" s="3" t="s">
        <v>45</v>
      </c>
      <c r="B1" s="3" t="s">
        <v>1</v>
      </c>
      <c r="C1" s="3" t="s">
        <v>3</v>
      </c>
      <c r="D1" s="3" t="s">
        <v>44</v>
      </c>
    </row>
    <row r="2" spans="1:4" ht="12.75">
      <c r="A2" s="2">
        <f>IF(ISBLANK('Kombinált ranglista'!$A2),"",INDEX('Kombinált ranglista'!$A$2:$D$34,MATCH(ROW($A2)-1,'Kombinált ranglista'!$F$2:$F$34,0),4))</f>
        <v>1</v>
      </c>
      <c r="B2" s="2" t="str">
        <f>IF(ISBLANK('Kombinált ranglista'!$A2),"",INDEX('Kombinált ranglista'!$A$2:$D$34,MATCH(ROW($A2)-1,'Kombinált ranglista'!$F$2:$F$34,0),1))</f>
        <v>Szeri András</v>
      </c>
      <c r="C2" s="2" t="str">
        <f>IF(ISBLANK('Kombinált ranglista'!$A2),"",INDEX('Kombinált ranglista'!$A$2:$D$34,MATCH(ROW($A2)-1,'Kombinált ranglista'!$F$2:$F$34,0),2))</f>
        <v>Kiskunfélegyháza</v>
      </c>
      <c r="D2" s="5">
        <f>IF(ISBLANK('Kombinált ranglista'!$A2),"",INDEX('Kombinált ranglista'!$A$2:$D$34,MATCH(ROW($A2)-1,'Kombinált ranglista'!$F$2:$F$34,0),3))</f>
        <v>549.05</v>
      </c>
    </row>
    <row r="3" spans="1:4" ht="12.75">
      <c r="A3" s="2">
        <f>IF(ISBLANK('Kombinált ranglista'!$A3),"",INDEX('Kombinált ranglista'!$A$2:$D$34,MATCH(ROW($A3)-1,'Kombinált ranglista'!$F$2:$F$34,0),4))</f>
        <v>2</v>
      </c>
      <c r="B3" s="2" t="str">
        <f>IF(ISBLANK('Kombinált ranglista'!$A3),"",INDEX('Kombinált ranglista'!$A$2:$D$34,MATCH(ROW($A3)-1,'Kombinált ranglista'!$F$2:$F$34,0),1))</f>
        <v>Dobránszky György</v>
      </c>
      <c r="C3" s="2" t="str">
        <f>IF(ISBLANK('Kombinált ranglista'!$A3),"",INDEX('Kombinált ranglista'!$A$2:$D$34,MATCH(ROW($A3)-1,'Kombinált ranglista'!$F$2:$F$34,0),2))</f>
        <v>Nyíregyháza</v>
      </c>
      <c r="D3" s="5">
        <f>IF(ISBLANK('Kombinált ranglista'!$A3),"",INDEX('Kombinált ranglista'!$A$2:$D$34,MATCH(ROW($A3)-1,'Kombinált ranglista'!$F$2:$F$34,0),3))</f>
        <v>522.35</v>
      </c>
    </row>
    <row r="4" spans="1:4" ht="12.75">
      <c r="A4" s="2">
        <f>IF(ISBLANK('Kombinált ranglista'!$A4),"",INDEX('Kombinált ranglista'!$A$2:$D$34,MATCH(ROW($A4)-1,'Kombinált ranglista'!$F$2:$F$34,0),4))</f>
        <v>3</v>
      </c>
      <c r="B4" s="2" t="str">
        <f>IF(ISBLANK('Kombinált ranglista'!$A4),"",INDEX('Kombinált ranglista'!$A$2:$D$34,MATCH(ROW($A4)-1,'Kombinált ranglista'!$F$2:$F$34,0),1))</f>
        <v>Vörös Endre</v>
      </c>
      <c r="C4" s="2" t="str">
        <f>IF(ISBLANK('Kombinált ranglista'!$A4),"",INDEX('Kombinált ranglista'!$A$2:$D$34,MATCH(ROW($A4)-1,'Kombinált ranglista'!$F$2:$F$34,0),2))</f>
        <v>Szeged</v>
      </c>
      <c r="D4" s="5">
        <f>IF(ISBLANK('Kombinált ranglista'!$A4),"",INDEX('Kombinált ranglista'!$A$2:$D$34,MATCH(ROW($A4)-1,'Kombinált ranglista'!$F$2:$F$34,0),3))</f>
        <v>506.32</v>
      </c>
    </row>
    <row r="5" spans="1:4" ht="12.75">
      <c r="A5" s="2">
        <f>IF(ISBLANK('Kombinált ranglista'!$A5),"",INDEX('Kombinált ranglista'!$A$2:$D$34,MATCH(ROW($A5)-1,'Kombinált ranglista'!$F$2:$F$34,0),4))</f>
        <v>4</v>
      </c>
      <c r="B5" s="2" t="str">
        <f>IF(ISBLANK('Kombinált ranglista'!$A5),"",INDEX('Kombinált ranglista'!$A$2:$D$34,MATCH(ROW($A5)-1,'Kombinált ranglista'!$F$2:$F$34,0),1))</f>
        <v>Kántor Gergő</v>
      </c>
      <c r="C5" s="2" t="str">
        <f>IF(ISBLANK('Kombinált ranglista'!$A5),"",INDEX('Kombinált ranglista'!$A$2:$D$34,MATCH(ROW($A5)-1,'Kombinált ranglista'!$F$2:$F$34,0),2))</f>
        <v>Nyíregyháza</v>
      </c>
      <c r="D5" s="5">
        <f>IF(ISBLANK('Kombinált ranglista'!$A5),"",INDEX('Kombinált ranglista'!$A$2:$D$34,MATCH(ROW($A5)-1,'Kombinált ranglista'!$F$2:$F$34,0),3))</f>
        <v>494.90999999999997</v>
      </c>
    </row>
    <row r="6" spans="1:4" ht="12.75">
      <c r="A6" s="2">
        <f>IF(ISBLANK('Kombinált ranglista'!$A6),"",INDEX('Kombinált ranglista'!$A$2:$D$34,MATCH(ROW($A6)-1,'Kombinált ranglista'!$F$2:$F$34,0),4))</f>
        <v>5</v>
      </c>
      <c r="B6" s="2" t="str">
        <f>IF(ISBLANK('Kombinált ranglista'!$A6),"",INDEX('Kombinált ranglista'!$A$2:$D$34,MATCH(ROW($A6)-1,'Kombinált ranglista'!$F$2:$F$34,0),1))</f>
        <v>Páskai Ferenc</v>
      </c>
      <c r="C6" s="2" t="str">
        <f>IF(ISBLANK('Kombinált ranglista'!$A6),"",INDEX('Kombinált ranglista'!$A$2:$D$34,MATCH(ROW($A6)-1,'Kombinált ranglista'!$F$2:$F$34,0),2))</f>
        <v>Nyíregyháza</v>
      </c>
      <c r="D6" s="5">
        <f>IF(ISBLANK('Kombinált ranglista'!$A6),"",INDEX('Kombinált ranglista'!$A$2:$D$34,MATCH(ROW($A6)-1,'Kombinált ranglista'!$F$2:$F$34,0),3))</f>
        <v>492.48</v>
      </c>
    </row>
    <row r="7" spans="1:4" ht="12.75">
      <c r="A7" s="2">
        <f>IF(ISBLANK('Kombinált ranglista'!$A7),"",INDEX('Kombinált ranglista'!$A$2:$D$34,MATCH(ROW($A7)-1,'Kombinált ranglista'!$F$2:$F$34,0),4))</f>
        <v>6</v>
      </c>
      <c r="B7" s="2" t="str">
        <f>IF(ISBLANK('Kombinált ranglista'!$A7),"",INDEX('Kombinált ranglista'!$A$2:$D$34,MATCH(ROW($A7)-1,'Kombinált ranglista'!$F$2:$F$34,0),1))</f>
        <v>Kaszap Imre</v>
      </c>
      <c r="C7" s="2" t="str">
        <f>IF(ISBLANK('Kombinált ranglista'!$A7),"",INDEX('Kombinált ranglista'!$A$2:$D$34,MATCH(ROW($A7)-1,'Kombinált ranglista'!$F$2:$F$34,0),2))</f>
        <v>Kiskunhalas</v>
      </c>
      <c r="D7" s="5">
        <f>IF(ISBLANK('Kombinált ranglista'!$A7),"",INDEX('Kombinált ranglista'!$A$2:$D$34,MATCH(ROW($A7)-1,'Kombinált ranglista'!$F$2:$F$34,0),3))</f>
        <v>471.9</v>
      </c>
    </row>
    <row r="8" spans="1:4" ht="12.75">
      <c r="A8" s="2">
        <f>IF(ISBLANK('Kombinált ranglista'!$A8),"",INDEX('Kombinált ranglista'!$A$2:$D$34,MATCH(ROW($A8)-1,'Kombinált ranglista'!$F$2:$F$34,0),4))</f>
        <v>7</v>
      </c>
      <c r="B8" s="2" t="str">
        <f>IF(ISBLANK('Kombinált ranglista'!$A8),"",INDEX('Kombinált ranglista'!$A$2:$D$34,MATCH(ROW($A8)-1,'Kombinált ranglista'!$F$2:$F$34,0),1))</f>
        <v>Forgó József</v>
      </c>
      <c r="C8" s="2" t="str">
        <f>IF(ISBLANK('Kombinált ranglista'!$A8),"",INDEX('Kombinált ranglista'!$A$2:$D$34,MATCH(ROW($A8)-1,'Kombinált ranglista'!$F$2:$F$34,0),2))</f>
        <v>Kiskunfélegyháza</v>
      </c>
      <c r="D8" s="5">
        <f>IF(ISBLANK('Kombinált ranglista'!$A8),"",INDEX('Kombinált ranglista'!$A$2:$D$34,MATCH(ROW($A8)-1,'Kombinált ranglista'!$F$2:$F$34,0),3))</f>
        <v>466.91999999999996</v>
      </c>
    </row>
    <row r="9" spans="1:4" ht="12.75">
      <c r="A9" s="2">
        <f>IF(ISBLANK('Kombinált ranglista'!$A9),"",INDEX('Kombinált ranglista'!$A$2:$D$34,MATCH(ROW($A9)-1,'Kombinált ranglista'!$F$2:$F$34,0),4))</f>
        <v>8</v>
      </c>
      <c r="B9" s="2" t="str">
        <f>IF(ISBLANK('Kombinált ranglista'!$A9),"",INDEX('Kombinált ranglista'!$A$2:$D$34,MATCH(ROW($A9)-1,'Kombinált ranglista'!$F$2:$F$34,0),1))</f>
        <v>Posszert Gyula</v>
      </c>
      <c r="C9" s="2" t="str">
        <f>IF(ISBLANK('Kombinált ranglista'!$A9),"",INDEX('Kombinált ranglista'!$A$2:$D$34,MATCH(ROW($A9)-1,'Kombinált ranglista'!$F$2:$F$34,0),2))</f>
        <v>Kiskunfélegyháza</v>
      </c>
      <c r="D9" s="5">
        <f>IF(ISBLANK('Kombinált ranglista'!$A9),"",INDEX('Kombinált ranglista'!$A$2:$D$34,MATCH(ROW($A9)-1,'Kombinált ranglista'!$F$2:$F$34,0),3))</f>
        <v>441.71</v>
      </c>
    </row>
    <row r="10" spans="1:4" ht="12.75">
      <c r="A10" s="2">
        <f>IF(ISBLANK('Kombinált ranglista'!$A10),"",INDEX('Kombinált ranglista'!$A$2:$D$34,MATCH(ROW($A10)-1,'Kombinált ranglista'!$F$2:$F$34,0),4))</f>
        <v>9</v>
      </c>
      <c r="B10" s="2" t="str">
        <f>IF(ISBLANK('Kombinált ranglista'!$A10),"",INDEX('Kombinált ranglista'!$A$2:$D$34,MATCH(ROW($A10)-1,'Kombinált ranglista'!$F$2:$F$34,0),1))</f>
        <v>Imre Csaba</v>
      </c>
      <c r="C10" s="2" t="str">
        <f>IF(ISBLANK('Kombinált ranglista'!$A10),"",INDEX('Kombinált ranglista'!$A$2:$D$34,MATCH(ROW($A10)-1,'Kombinált ranglista'!$F$2:$F$34,0),2))</f>
        <v>HVMSE</v>
      </c>
      <c r="D10" s="5">
        <f>IF(ISBLANK('Kombinált ranglista'!$A10),"",INDEX('Kombinált ranglista'!$A$2:$D$34,MATCH(ROW($A10)-1,'Kombinált ranglista'!$F$2:$F$34,0),3))</f>
        <v>408.53</v>
      </c>
    </row>
    <row r="11" spans="1:4" ht="12.75">
      <c r="A11" s="2">
        <f>IF(ISBLANK('Kombinált ranglista'!$A11),"",INDEX('Kombinált ranglista'!$A$2:$D$34,MATCH(ROW($A11)-1,'Kombinált ranglista'!$F$2:$F$34,0),4))</f>
        <v>10</v>
      </c>
      <c r="B11" s="2" t="str">
        <f>IF(ISBLANK('Kombinált ranglista'!$A11),"",INDEX('Kombinált ranglista'!$A$2:$D$34,MATCH(ROW($A11)-1,'Kombinált ranglista'!$F$2:$F$34,0),1))</f>
        <v>Benyó Zoltán</v>
      </c>
      <c r="C11" s="2" t="str">
        <f>IF(ISBLANK('Kombinált ranglista'!$A11),"",INDEX('Kombinált ranglista'!$A$2:$D$34,MATCH(ROW($A11)-1,'Kombinált ranglista'!$F$2:$F$34,0),2))</f>
        <v>Kazincbarcika</v>
      </c>
      <c r="D11" s="5">
        <f>IF(ISBLANK('Kombinált ranglista'!$A11),"",INDEX('Kombinált ranglista'!$A$2:$D$34,MATCH(ROW($A11)-1,'Kombinált ranglista'!$F$2:$F$34,0),3))</f>
        <v>376.32</v>
      </c>
    </row>
    <row r="12" spans="1:4" ht="12.75">
      <c r="A12" s="2">
        <f>IF(ISBLANK('Kombinált ranglista'!$A12),"",INDEX('Kombinált ranglista'!$A$2:$D$34,MATCH(ROW($A12)-1,'Kombinált ranglista'!$F$2:$F$34,0),4))</f>
        <v>11</v>
      </c>
      <c r="B12" s="2" t="str">
        <f>IF(ISBLANK('Kombinált ranglista'!$A12),"",INDEX('Kombinált ranglista'!$A$2:$D$34,MATCH(ROW($A12)-1,'Kombinált ranglista'!$F$2:$F$34,0),1))</f>
        <v>Görög György</v>
      </c>
      <c r="C12" s="2" t="str">
        <f>IF(ISBLANK('Kombinált ranglista'!$A12),"",INDEX('Kombinált ranglista'!$A$2:$D$34,MATCH(ROW($A12)-1,'Kombinált ranglista'!$F$2:$F$34,0),2))</f>
        <v>Szeged</v>
      </c>
      <c r="D12" s="5">
        <f>IF(ISBLANK('Kombinált ranglista'!$A12),"",INDEX('Kombinált ranglista'!$A$2:$D$34,MATCH(ROW($A12)-1,'Kombinált ranglista'!$F$2:$F$34,0),3))</f>
        <v>348.51</v>
      </c>
    </row>
    <row r="13" spans="1:4" ht="12.75">
      <c r="A13" s="2">
        <f>IF(ISBLANK('Kombinált ranglista'!$A13),"",INDEX('Kombinált ranglista'!$A$2:$D$34,MATCH(ROW($A13)-1,'Kombinált ranglista'!$F$2:$F$34,0),4))</f>
        <v>12</v>
      </c>
      <c r="B13" s="2" t="str">
        <f>IF(ISBLANK('Kombinált ranglista'!$A13),"",INDEX('Kombinált ranglista'!$A$2:$D$34,MATCH(ROW($A13)-1,'Kombinált ranglista'!$F$2:$F$34,0),1))</f>
        <v>Vajda Attila</v>
      </c>
      <c r="C13" s="2" t="str">
        <f>IF(ISBLANK('Kombinált ranglista'!$A13),"",INDEX('Kombinált ranglista'!$A$2:$D$34,MATCH(ROW($A13)-1,'Kombinált ranglista'!$F$2:$F$34,0),2))</f>
        <v>Kiskunfélegyháza</v>
      </c>
      <c r="D13" s="5">
        <f>IF(ISBLANK('Kombinált ranglista'!$A13),"",INDEX('Kombinált ranglista'!$A$2:$D$34,MATCH(ROW($A13)-1,'Kombinált ranglista'!$F$2:$F$34,0),3))</f>
        <v>315.14</v>
      </c>
    </row>
    <row r="14" spans="1:4" ht="12.75">
      <c r="A14" s="2">
        <f>IF(ISBLANK('Kombinált ranglista'!$A14),"",INDEX('Kombinált ranglista'!$A$2:$D$34,MATCH(ROW($A14)-1,'Kombinált ranglista'!$F$2:$F$34,0),4))</f>
        <v>13</v>
      </c>
      <c r="B14" s="2" t="str">
        <f>IF(ISBLANK('Kombinált ranglista'!$A14),"",INDEX('Kombinált ranglista'!$A$2:$D$34,MATCH(ROW($A14)-1,'Kombinált ranglista'!$F$2:$F$34,0),1))</f>
        <v>Varga Zoltán</v>
      </c>
      <c r="C14" s="2" t="str">
        <f>IF(ISBLANK('Kombinált ranglista'!$A14),"",INDEX('Kombinált ranglista'!$A$2:$D$34,MATCH(ROW($A14)-1,'Kombinált ranglista'!$F$2:$F$34,0),2))</f>
        <v>Kazincbarcika</v>
      </c>
      <c r="D14" s="5">
        <f>IF(ISBLANK('Kombinált ranglista'!$A14),"",INDEX('Kombinált ranglista'!$A$2:$D$34,MATCH(ROW($A14)-1,'Kombinált ranglista'!$F$2:$F$34,0),3))</f>
        <v>313.67</v>
      </c>
    </row>
    <row r="15" spans="1:4" ht="12.75">
      <c r="A15" s="2">
        <f>IF(ISBLANK('Kombinált ranglista'!$A15),"",INDEX('Kombinált ranglista'!$A$2:$D$34,MATCH(ROW($A15)-1,'Kombinált ranglista'!$F$2:$F$34,0),4))</f>
        <v>14</v>
      </c>
      <c r="B15" s="2" t="str">
        <f>IF(ISBLANK('Kombinált ranglista'!$A15),"",INDEX('Kombinált ranglista'!$A$2:$D$34,MATCH(ROW($A15)-1,'Kombinált ranglista'!$F$2:$F$34,0),1))</f>
        <v>Megyeri László</v>
      </c>
      <c r="C15" s="2" t="str">
        <f>IF(ISBLANK('Kombinált ranglista'!$A15),"",INDEX('Kombinált ranglista'!$A$2:$D$34,MATCH(ROW($A15)-1,'Kombinált ranglista'!$F$2:$F$34,0),2))</f>
        <v>Miskolc</v>
      </c>
      <c r="D15" s="5">
        <f>IF(ISBLANK('Kombinált ranglista'!$A15),"",INDEX('Kombinált ranglista'!$A$2:$D$34,MATCH(ROW($A15)-1,'Kombinált ranglista'!$F$2:$F$34,0),3))</f>
        <v>310.94</v>
      </c>
    </row>
    <row r="16" spans="1:4" ht="12.75">
      <c r="A16" s="2">
        <f>IF(ISBLANK('Kombinált ranglista'!$A16),"",INDEX('Kombinált ranglista'!$A$2:$D$34,MATCH(ROW($A16)-1,'Kombinált ranglista'!$F$2:$F$34,0),4))</f>
        <v>15</v>
      </c>
      <c r="B16" s="2" t="str">
        <f>IF(ISBLANK('Kombinált ranglista'!$A16),"",INDEX('Kombinált ranglista'!$A$2:$D$34,MATCH(ROW($A16)-1,'Kombinált ranglista'!$F$2:$F$34,0),1))</f>
        <v>Nyúzó Péter</v>
      </c>
      <c r="C16" s="2" t="str">
        <f>IF(ISBLANK('Kombinált ranglista'!$A16),"",INDEX('Kombinált ranglista'!$A$2:$D$34,MATCH(ROW($A16)-1,'Kombinált ranglista'!$F$2:$F$34,0),2))</f>
        <v>Kiskunfélegyháza</v>
      </c>
      <c r="D16" s="5">
        <f>IF(ISBLANK('Kombinált ranglista'!$A16),"",INDEX('Kombinált ranglista'!$A$2:$D$34,MATCH(ROW($A16)-1,'Kombinált ranglista'!$F$2:$F$34,0),3))</f>
        <v>266.68</v>
      </c>
    </row>
    <row r="17" spans="1:4" ht="12.75">
      <c r="A17" s="2">
        <f>IF(ISBLANK('Kombinált ranglista'!$A17),"",INDEX('Kombinált ranglista'!$A$2:$D$34,MATCH(ROW($A17)-1,'Kombinált ranglista'!$F$2:$F$34,0),4))</f>
        <v>16</v>
      </c>
      <c r="B17" s="2" t="str">
        <f>IF(ISBLANK('Kombinált ranglista'!$A17),"",INDEX('Kombinált ranglista'!$A$2:$D$34,MATCH(ROW($A17)-1,'Kombinált ranglista'!$F$2:$F$34,0),1))</f>
        <v>Horváth Imre</v>
      </c>
      <c r="C17" s="2" t="str">
        <f>IF(ISBLANK('Kombinált ranglista'!$A17),"",INDEX('Kombinált ranglista'!$A$2:$D$34,MATCH(ROW($A17)-1,'Kombinált ranglista'!$F$2:$F$34,0),2))</f>
        <v>Nyíregyháza</v>
      </c>
      <c r="D17" s="5">
        <f>IF(ISBLANK('Kombinált ranglista'!$A17),"",INDEX('Kombinált ranglista'!$A$2:$D$34,MATCH(ROW($A17)-1,'Kombinált ranglista'!$F$2:$F$34,0),3))</f>
        <v>264.09</v>
      </c>
    </row>
    <row r="18" spans="1:4" ht="12.75">
      <c r="A18" s="2">
        <f>IF(ISBLANK('Kombinált ranglista'!$A18),"",INDEX('Kombinált ranglista'!$A$2:$D$34,MATCH(ROW($A18)-1,'Kombinált ranglista'!$F$2:$F$34,0),4))</f>
        <v>17</v>
      </c>
      <c r="B18" s="2" t="str">
        <f>IF(ISBLANK('Kombinált ranglista'!$A18),"",INDEX('Kombinált ranglista'!$A$2:$D$34,MATCH(ROW($A18)-1,'Kombinált ranglista'!$F$2:$F$34,0),1))</f>
        <v>Berta Gábor</v>
      </c>
      <c r="C18" s="2" t="str">
        <f>IF(ISBLANK('Kombinált ranglista'!$A18),"",INDEX('Kombinált ranglista'!$A$2:$D$34,MATCH(ROW($A18)-1,'Kombinált ranglista'!$F$2:$F$34,0),2))</f>
        <v>HVMSE</v>
      </c>
      <c r="D18" s="5">
        <f>IF(ISBLANK('Kombinált ranglista'!$A18),"",INDEX('Kombinált ranglista'!$A$2:$D$34,MATCH(ROW($A18)-1,'Kombinált ranglista'!$F$2:$F$34,0),3))</f>
        <v>225.64</v>
      </c>
    </row>
    <row r="19" spans="1:4" ht="12.75">
      <c r="A19" s="2">
        <f>IF(ISBLANK('Kombinált ranglista'!$A19),"",INDEX('Kombinált ranglista'!$A$2:$D$34,MATCH(ROW($A19)-1,'Kombinált ranglista'!$F$2:$F$34,0),4))</f>
        <v>18</v>
      </c>
      <c r="B19" s="2" t="str">
        <f>IF(ISBLANK('Kombinált ranglista'!$A19),"",INDEX('Kombinált ranglista'!$A$2:$D$34,MATCH(ROW($A19)-1,'Kombinált ranglista'!$F$2:$F$34,0),1))</f>
        <v>Horváth János </v>
      </c>
      <c r="C19" s="2" t="str">
        <f>IF(ISBLANK('Kombinált ranglista'!$A19),"",INDEX('Kombinált ranglista'!$A$2:$D$34,MATCH(ROW($A19)-1,'Kombinált ranglista'!$F$2:$F$34,0),2))</f>
        <v>Kiskunf.</v>
      </c>
      <c r="D19" s="5">
        <f>IF(ISBLANK('Kombinált ranglista'!$A19),"",INDEX('Kombinált ranglista'!$A$2:$D$34,MATCH(ROW($A19)-1,'Kombinált ranglista'!$F$2:$F$34,0),3))</f>
        <v>210.42</v>
      </c>
    </row>
    <row r="20" spans="1:4" ht="12.75">
      <c r="A20" s="2">
        <f>IF(ISBLANK('Kombinált ranglista'!$A20),"",INDEX('Kombinált ranglista'!$A$2:$D$34,MATCH(ROW($A20)-1,'Kombinált ranglista'!$F$2:$F$34,0),4))</f>
        <v>19</v>
      </c>
      <c r="B20" s="2" t="str">
        <f>IF(ISBLANK('Kombinált ranglista'!$A20),"",INDEX('Kombinált ranglista'!$A$2:$D$34,MATCH(ROW($A20)-1,'Kombinált ranglista'!$F$2:$F$34,0),1))</f>
        <v>Köteles Ádám</v>
      </c>
      <c r="C20" s="2" t="str">
        <f>IF(ISBLANK('Kombinált ranglista'!$A20),"",INDEX('Kombinált ranglista'!$A$2:$D$34,MATCH(ROW($A20)-1,'Kombinált ranglista'!$F$2:$F$34,0),2))</f>
        <v>Miskolc</v>
      </c>
      <c r="D20" s="5">
        <f>IF(ISBLANK('Kombinált ranglista'!$A20),"",INDEX('Kombinált ranglista'!$A$2:$D$34,MATCH(ROW($A20)-1,'Kombinált ranglista'!$F$2:$F$34,0),3))</f>
        <v>195.24</v>
      </c>
    </row>
    <row r="21" spans="1:4" ht="12.75">
      <c r="A21" s="2">
        <f>IF(ISBLANK('Kombinált ranglista'!$A21),"",INDEX('Kombinált ranglista'!$A$2:$D$34,MATCH(ROW($A21)-1,'Kombinált ranglista'!$F$2:$F$34,0),4))</f>
        <v>20</v>
      </c>
      <c r="B21" s="2" t="str">
        <f>IF(ISBLANK('Kombinált ranglista'!$A21),"",INDEX('Kombinált ranglista'!$A$2:$D$34,MATCH(ROW($A21)-1,'Kombinált ranglista'!$F$2:$F$34,0),1))</f>
        <v>Máté Béla</v>
      </c>
      <c r="C21" s="2" t="str">
        <f>IF(ISBLANK('Kombinált ranglista'!$A21),"",INDEX('Kombinált ranglista'!$A$2:$D$34,MATCH(ROW($A21)-1,'Kombinált ranglista'!$F$2:$F$34,0),2))</f>
        <v>Miskolc</v>
      </c>
      <c r="D21" s="5">
        <f>IF(ISBLANK('Kombinált ranglista'!$A21),"",INDEX('Kombinált ranglista'!$A$2:$D$34,MATCH(ROW($A21)-1,'Kombinált ranglista'!$F$2:$F$34,0),3))</f>
        <v>180.23000000000002</v>
      </c>
    </row>
    <row r="22" spans="1:4" ht="12.75">
      <c r="A22" s="2">
        <f>IF(ISBLANK('Kombinált ranglista'!$A22),"",INDEX('Kombinált ranglista'!$A$2:$D$34,MATCH(ROW($A22)-1,'Kombinált ranglista'!$F$2:$F$34,0),4))</f>
        <v>21</v>
      </c>
      <c r="B22" s="2" t="str">
        <f>IF(ISBLANK('Kombinált ranglista'!$A22),"",INDEX('Kombinált ranglista'!$A$2:$D$34,MATCH(ROW($A22)-1,'Kombinált ranglista'!$F$2:$F$34,0),1))</f>
        <v>Oroszi Tibor</v>
      </c>
      <c r="C22" s="2" t="str">
        <f>IF(ISBLANK('Kombinált ranglista'!$A22),"",INDEX('Kombinált ranglista'!$A$2:$D$34,MATCH(ROW($A22)-1,'Kombinált ranglista'!$F$2:$F$34,0),2))</f>
        <v>Nagykáta</v>
      </c>
      <c r="D22" s="5">
        <f>IF(ISBLANK('Kombinált ranglista'!$A22),"",INDEX('Kombinált ranglista'!$A$2:$D$34,MATCH(ROW($A22)-1,'Kombinált ranglista'!$F$2:$F$34,0),3))</f>
        <v>173.5</v>
      </c>
    </row>
    <row r="23" spans="1:4" ht="12.75">
      <c r="A23" s="2">
        <f>IF(ISBLANK('Kombinált ranglista'!$A23),"",INDEX('Kombinált ranglista'!$A$2:$D$34,MATCH(ROW($A23)-1,'Kombinált ranglista'!$F$2:$F$34,0),4))</f>
        <v>22</v>
      </c>
      <c r="B23" s="2" t="str">
        <f>IF(ISBLANK('Kombinált ranglista'!$A23),"",INDEX('Kombinált ranglista'!$A$2:$D$34,MATCH(ROW($A23)-1,'Kombinált ranglista'!$F$2:$F$34,0),1))</f>
        <v>Verőczey Gábor</v>
      </c>
      <c r="C23" s="2" t="str">
        <f>IF(ISBLANK('Kombinált ranglista'!$A23),"",INDEX('Kombinált ranglista'!$A$2:$D$34,MATCH(ROW($A23)-1,'Kombinált ranglista'!$F$2:$F$34,0),2))</f>
        <v>Szeged</v>
      </c>
      <c r="D23" s="5">
        <f>IF(ISBLANK('Kombinált ranglista'!$A23),"",INDEX('Kombinált ranglista'!$A$2:$D$34,MATCH(ROW($A23)-1,'Kombinált ranglista'!$F$2:$F$34,0),3))</f>
        <v>161.94</v>
      </c>
    </row>
    <row r="24" spans="1:4" ht="12.75">
      <c r="A24" s="2">
        <f>IF(ISBLANK('Kombinált ranglista'!$A24),"",INDEX('Kombinált ranglista'!$A$2:$D$34,MATCH(ROW($A24)-1,'Kombinált ranglista'!$F$2:$F$34,0),4))</f>
        <v>23</v>
      </c>
      <c r="B24" s="2" t="str">
        <f>IF(ISBLANK('Kombinált ranglista'!$A24),"",INDEX('Kombinált ranglista'!$A$2:$D$34,MATCH(ROW($A24)-1,'Kombinált ranglista'!$F$2:$F$34,0),1))</f>
        <v>Bodnár Balázs</v>
      </c>
      <c r="C24" s="2" t="str">
        <f>IF(ISBLANK('Kombinált ranglista'!$A24),"",INDEX('Kombinált ranglista'!$A$2:$D$34,MATCH(ROW($A24)-1,'Kombinált ranglista'!$F$2:$F$34,0),2))</f>
        <v>Miskolc</v>
      </c>
      <c r="D24" s="5">
        <f>IF(ISBLANK('Kombinált ranglista'!$A24),"",INDEX('Kombinált ranglista'!$A$2:$D$34,MATCH(ROW($A24)-1,'Kombinált ranglista'!$F$2:$F$34,0),3))</f>
        <v>83.29</v>
      </c>
    </row>
    <row r="25" spans="1:4" ht="12.75">
      <c r="A25" s="2">
        <f>IF(ISBLANK('Kombinált ranglista'!$A25),"",INDEX('Kombinált ranglista'!$A$2:$D$34,MATCH(ROW($A25)-1,'Kombinált ranglista'!$F$2:$F$34,0),4))</f>
        <v>24</v>
      </c>
      <c r="B25" s="2" t="str">
        <f>IF(ISBLANK('Kombinált ranglista'!$A25),"",INDEX('Kombinált ranglista'!$A$2:$D$34,MATCH(ROW($A25)-1,'Kombinált ranglista'!$F$2:$F$34,0),1))</f>
        <v>Kornó István</v>
      </c>
      <c r="C25" s="2" t="str">
        <f>IF(ISBLANK('Kombinált ranglista'!$A25),"",INDEX('Kombinált ranglista'!$A$2:$D$34,MATCH(ROW($A25)-1,'Kombinált ranglista'!$F$2:$F$34,0),2))</f>
        <v>Budapest</v>
      </c>
      <c r="D25" s="5">
        <f>IF(ISBLANK('Kombinált ranglista'!$A25),"",INDEX('Kombinált ranglista'!$A$2:$D$34,MATCH(ROW($A25)-1,'Kombinált ranglista'!$F$2:$F$34,0),3))</f>
        <v>72.46</v>
      </c>
    </row>
    <row r="26" spans="1:4" ht="12.75">
      <c r="A26" s="2">
        <f>IF(ISBLANK('Kombinált ranglista'!$A26),"",INDEX('Kombinált ranglista'!$A$2:$D$34,MATCH(ROW($A26)-1,'Kombinált ranglista'!$F$2:$F$34,0),4))</f>
        <v>25</v>
      </c>
      <c r="B26" s="2" t="str">
        <f>IF(ISBLANK('Kombinált ranglista'!$A26),"",INDEX('Kombinált ranglista'!$A$2:$D$34,MATCH(ROW($A26)-1,'Kombinált ranglista'!$F$2:$F$34,0),1))</f>
        <v>Berzéki Marcel</v>
      </c>
      <c r="C26" s="2" t="str">
        <f>IF(ISBLANK('Kombinált ranglista'!$A26),"",INDEX('Kombinált ranglista'!$A$2:$D$34,MATCH(ROW($A26)-1,'Kombinált ranglista'!$F$2:$F$34,0),2))</f>
        <v>Gödöllő</v>
      </c>
      <c r="D26" s="5">
        <f>IF(ISBLANK('Kombinált ranglista'!$A26),"",INDEX('Kombinált ranglista'!$A$2:$D$34,MATCH(ROW($A26)-1,'Kombinált ranglista'!$F$2:$F$34,0),3))</f>
        <v>58.67</v>
      </c>
    </row>
    <row r="27" spans="1:4" ht="12.75">
      <c r="A27" s="2">
        <f>IF(ISBLANK('Kombinált ranglista'!$A27),"",INDEX('Kombinált ranglista'!$A$2:$D$34,MATCH(ROW($A27)-1,'Kombinált ranglista'!$F$2:$F$34,0),4))</f>
        <v>26</v>
      </c>
      <c r="B27" s="2" t="str">
        <f>IF(ISBLANK('Kombinált ranglista'!$A27),"",INDEX('Kombinált ranglista'!$A$2:$D$34,MATCH(ROW($A27)-1,'Kombinált ranglista'!$F$2:$F$34,0),1))</f>
        <v>Augusztin Károly</v>
      </c>
      <c r="C27" s="2" t="str">
        <f>IF(ISBLANK('Kombinált ranglista'!$A27),"",INDEX('Kombinált ranglista'!$A$2:$D$34,MATCH(ROW($A27)-1,'Kombinált ranglista'!$F$2:$F$34,0),2))</f>
        <v>Budapest Mod.klub</v>
      </c>
      <c r="D27" s="5">
        <f>IF(ISBLANK('Kombinált ranglista'!$A27),"",INDEX('Kombinált ranglista'!$A$2:$D$34,MATCH(ROW($A27)-1,'Kombinált ranglista'!$F$2:$F$34,0),3))</f>
        <v>42.33</v>
      </c>
    </row>
    <row r="28" spans="1:4" ht="12.75">
      <c r="A28" s="2">
        <f>IF(ISBLANK('Kombinált ranglista'!$A28),"",INDEX('Kombinált ranglista'!$A$2:$D$34,MATCH(ROW($A28)-1,'Kombinált ranglista'!$F$2:$F$34,0),4))</f>
        <v>27</v>
      </c>
      <c r="B28" s="2" t="str">
        <f>IF(ISBLANK('Kombinált ranglista'!$A28),"",INDEX('Kombinált ranglista'!$A$2:$D$34,MATCH(ROW($A28)-1,'Kombinált ranglista'!$F$2:$F$34,0),1))</f>
        <v>Rábel András</v>
      </c>
      <c r="C28" s="2" t="str">
        <f>IF(ISBLANK('Kombinált ranglista'!$A28),"",INDEX('Kombinált ranglista'!$A$2:$D$34,MATCH(ROW($A28)-1,'Kombinált ranglista'!$F$2:$F$34,0),2))</f>
        <v>Szeged</v>
      </c>
      <c r="D28" s="5">
        <f>IF(ISBLANK('Kombinált ranglista'!$A28),"",INDEX('Kombinált ranglista'!$A$2:$D$34,MATCH(ROW($A28)-1,'Kombinált ranglista'!$F$2:$F$34,0),3))</f>
        <v>4.11</v>
      </c>
    </row>
    <row r="29" spans="1:4" ht="12.75">
      <c r="A29" s="2">
        <f>IF(ISBLANK('Kombinált ranglista'!$A29),"",INDEX('Kombinált ranglista'!$A$2:$D$34,MATCH(ROW($A29)-1,'Kombinált ranglista'!$F$2:$F$34,0),4))</f>
        <v>28</v>
      </c>
      <c r="B29" s="2" t="str">
        <f>IF(ISBLANK('Kombinált ranglista'!$A29),"",INDEX('Kombinált ranglista'!$A$2:$D$34,MATCH(ROW($A29)-1,'Kombinált ranglista'!$F$2:$F$34,0),1))</f>
        <v>Juhász Miklós</v>
      </c>
      <c r="C29" s="2" t="str">
        <f>IF(ISBLANK('Kombinált ranglista'!$A29),"",INDEX('Kombinált ranglista'!$A$2:$D$34,MATCH(ROW($A29)-1,'Kombinált ranglista'!$F$2:$F$34,0),2))</f>
        <v>Kazincbarcika</v>
      </c>
      <c r="D29" s="5">
        <f>IF(ISBLANK('Kombinált ranglista'!$A29),"",INDEX('Kombinált ranglista'!$A$2:$D$34,MATCH(ROW($A29)-1,'Kombinált ranglista'!$F$2:$F$34,0),3))</f>
        <v>0</v>
      </c>
    </row>
    <row r="30" spans="1:4" ht="12.75">
      <c r="A30" s="2">
        <f>IF(ISBLANK('Kombinált ranglista'!$A30),"",INDEX('Kombinált ranglista'!$A$2:$D$34,MATCH(ROW($A30)-1,'Kombinált ranglista'!$F$2:$F$34,0),4))</f>
        <v>28</v>
      </c>
      <c r="B30" s="2" t="str">
        <f>IF(ISBLANK('Kombinált ranglista'!$A30),"",INDEX('Kombinált ranglista'!$A$2:$D$34,MATCH(ROW($A30)-1,'Kombinált ranglista'!$F$2:$F$34,0),1))</f>
        <v>Szokol Roland</v>
      </c>
      <c r="C30" s="2" t="str">
        <f>IF(ISBLANK('Kombinált ranglista'!$A30),"",INDEX('Kombinált ranglista'!$A$2:$D$34,MATCH(ROW($A30)-1,'Kombinált ranglista'!$F$2:$F$34,0),2))</f>
        <v>Kazincbarcika</v>
      </c>
      <c r="D30" s="5">
        <f>IF(ISBLANK('Kombinált ranglista'!$A30),"",INDEX('Kombinált ranglista'!$A$2:$D$34,MATCH(ROW($A30)-1,'Kombinált ranglista'!$F$2:$F$34,0),3))</f>
        <v>0</v>
      </c>
    </row>
    <row r="31" spans="1:4" ht="12.75">
      <c r="A31" s="2">
        <f>IF(ISBLANK('Kombinált ranglista'!$A31),"",INDEX('Kombinált ranglista'!$A$2:$D$34,MATCH(ROW($A31)-1,'Kombinált ranglista'!$F$2:$F$34,0),4))</f>
        <v>28</v>
      </c>
      <c r="B31" s="2" t="str">
        <f>IF(ISBLANK('Kombinált ranglista'!$A31),"",INDEX('Kombinált ranglista'!$A$2:$D$34,MATCH(ROW($A31)-1,'Kombinált ranglista'!$F$2:$F$34,0),1))</f>
        <v>Szarka László</v>
      </c>
      <c r="C31" s="2" t="str">
        <f>IF(ISBLANK('Kombinált ranglista'!$A31),"",INDEX('Kombinált ranglista'!$A$2:$D$34,MATCH(ROW($A31)-1,'Kombinált ranglista'!$F$2:$F$34,0),2))</f>
        <v>Budapest</v>
      </c>
      <c r="D31" s="5">
        <f>IF(ISBLANK('Kombinált ranglista'!$A31),"",INDEX('Kombinált ranglista'!$A$2:$D$34,MATCH(ROW($A31)-1,'Kombinált ranglista'!$F$2:$F$34,0),3))</f>
        <v>0</v>
      </c>
    </row>
    <row r="32" spans="1:4" ht="12.75">
      <c r="A32" s="2">
        <f>IF(ISBLANK('Kombinált ranglista'!$A32),"",INDEX('Kombinált ranglista'!$A$2:$D$34,MATCH(ROW($A32)-1,'Kombinált ranglista'!$F$2:$F$34,0),4))</f>
        <v>28</v>
      </c>
      <c r="B32" s="2" t="str">
        <f>IF(ISBLANK('Kombinált ranglista'!$A32),"",INDEX('Kombinált ranglista'!$A$2:$D$34,MATCH(ROW($A32)-1,'Kombinált ranglista'!$F$2:$F$34,0),1))</f>
        <v>Debreczeni Oszkár</v>
      </c>
      <c r="C32" s="2" t="str">
        <f>IF(ISBLANK('Kombinált ranglista'!$A32),"",INDEX('Kombinált ranglista'!$A$2:$D$34,MATCH(ROW($A32)-1,'Kombinált ranglista'!$F$2:$F$34,0),2))</f>
        <v>Herend</v>
      </c>
      <c r="D32" s="5">
        <f>IF(ISBLANK('Kombinált ranglista'!$A32),"",INDEX('Kombinált ranglista'!$A$2:$D$34,MATCH(ROW($A32)-1,'Kombinált ranglista'!$F$2:$F$34,0),3))</f>
        <v>0</v>
      </c>
    </row>
    <row r="33" spans="1:4" ht="12.75">
      <c r="A33" s="2">
        <f>IF(ISBLANK('Kombinált ranglista'!$A33),"",INDEX('Kombinált ranglista'!$A$2:$D$34,MATCH(ROW($A33)-1,'Kombinált ranglista'!$F$2:$F$34,0),4))</f>
        <v>28</v>
      </c>
      <c r="B33" s="2" t="str">
        <f>IF(ISBLANK('Kombinált ranglista'!$A33),"",INDEX('Kombinált ranglista'!$A$2:$D$34,MATCH(ROW($A33)-1,'Kombinált ranglista'!$F$2:$F$34,0),1))</f>
        <v>Viraszkó Pál </v>
      </c>
      <c r="C33" s="2" t="str">
        <f>IF(ISBLANK('Kombinált ranglista'!$A33),"",INDEX('Kombinált ranglista'!$A$2:$D$34,MATCH(ROW($A33)-1,'Kombinált ranglista'!$F$2:$F$34,0),2))</f>
        <v>Nyíregyháza</v>
      </c>
      <c r="D33" s="5">
        <f>IF(ISBLANK('Kombinált ranglista'!$A33),"",INDEX('Kombinált ranglista'!$A$2:$D$34,MATCH(ROW($A33)-1,'Kombinált ranglista'!$F$2:$F$34,0),3))</f>
        <v>0</v>
      </c>
    </row>
    <row r="34" spans="1:4" ht="12.75">
      <c r="A34" s="2">
        <f>IF(ISBLANK('Kombinált ranglista'!$A34),"",INDEX('Kombinált ranglista'!$A$2:$D$34,MATCH(ROW($A34)-1,'Kombinált ranglista'!$F$2:$F$34,0),4))</f>
        <v>28</v>
      </c>
      <c r="B34" s="2" t="str">
        <f>IF(ISBLANK('Kombinált ranglista'!$A34),"",INDEX('Kombinált ranglista'!$A$2:$D$34,MATCH(ROW($A34)-1,'Kombinált ranglista'!$F$2:$F$34,0),1))</f>
        <v>Molnár Sándor</v>
      </c>
      <c r="C34" s="2" t="str">
        <f>IF(ISBLANK('Kombinált ranglista'!$A34),"",INDEX('Kombinált ranglista'!$A$2:$D$34,MATCH(ROW($A34)-1,'Kombinált ranglista'!$F$2:$F$34,0),2))</f>
        <v>HVMSE</v>
      </c>
      <c r="D34" s="5">
        <f>IF(ISBLANK('Kombinált ranglista'!$A34),"",INDEX('Kombinált ranglista'!$A$2:$D$34,MATCH(ROW($A34)-1,'Kombinált ranglista'!$F$2:$F$34,0),3))</f>
        <v>0</v>
      </c>
    </row>
  </sheetData>
  <printOptions/>
  <pageMargins left="0.75" right="0.75" top="1" bottom="1" header="0.5" footer="0.5"/>
  <pageSetup horizontalDpi="600" verticalDpi="600" orientation="landscape" paperSize="9" scale="1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2" width="18.28125" style="0" customWidth="1"/>
    <col min="3" max="4" width="13.7109375" style="0" customWidth="1"/>
    <col min="5" max="7" width="18.28125" style="0" customWidth="1"/>
  </cols>
  <sheetData>
    <row r="1" spans="1:7" ht="13.5" thickBot="1">
      <c r="A1" s="6" t="s">
        <v>1</v>
      </c>
      <c r="B1" s="7" t="s">
        <v>3</v>
      </c>
      <c r="C1" s="7" t="s">
        <v>2</v>
      </c>
      <c r="D1" s="7" t="s">
        <v>7</v>
      </c>
      <c r="E1" s="8" t="s">
        <v>4</v>
      </c>
      <c r="F1" s="8" t="s">
        <v>5</v>
      </c>
      <c r="G1" s="9" t="s">
        <v>6</v>
      </c>
    </row>
    <row r="2" spans="1:7" ht="12.75">
      <c r="A2" s="12" t="str">
        <f>IF(ISBLANK('Kombinált ranglista'!A2),"",'Kombinált ranglista'!A2)</f>
        <v>Berzéki Marcel</v>
      </c>
      <c r="B2" s="12" t="str">
        <f>IF(ISBLANK('Kombinált ranglista'!B2),"",'Kombinált ranglista'!B2)</f>
        <v>Gödöllő</v>
      </c>
      <c r="C2" s="13"/>
      <c r="D2" s="13"/>
      <c r="E2" s="10">
        <f>IF(ISBLANK(C2),0,IF(MAX($C$2:$C$34)=C2,100,C2/(MAX($C$2:$C$34))*100))</f>
        <v>0</v>
      </c>
      <c r="F2" s="14"/>
      <c r="G2" s="10">
        <f>ROUND(E2+F2,2)</f>
        <v>0</v>
      </c>
    </row>
    <row r="3" spans="1:7" ht="12.75">
      <c r="A3" s="12" t="str">
        <f>IF(ISBLANK('Kombinált ranglista'!A3),"",'Kombinált ranglista'!A3)</f>
        <v>Benyó Zoltán</v>
      </c>
      <c r="B3" s="12" t="str">
        <f>IF(ISBLANK('Kombinált ranglista'!B3),"",'Kombinált ranglista'!B3)</f>
        <v>Kazincbarcika</v>
      </c>
      <c r="C3" s="14">
        <v>4332</v>
      </c>
      <c r="D3" s="14"/>
      <c r="E3" s="10">
        <f>IF(ISBLANK(C3),0,IF(MAX($C$2:$C$34)=C3,100,C3/(MAX($C$2:$C$34))*100))</f>
        <v>86.64</v>
      </c>
      <c r="F3" s="14">
        <v>3</v>
      </c>
      <c r="G3" s="10">
        <f aca="true" t="shared" si="0" ref="G3:G34">ROUND(E3+F3,2)</f>
        <v>89.64</v>
      </c>
    </row>
    <row r="4" spans="1:7" ht="12.75">
      <c r="A4" s="12" t="str">
        <f>IF(ISBLANK('Kombinált ranglista'!A4),"",'Kombinált ranglista'!A4)</f>
        <v>Bodnár Balázs</v>
      </c>
      <c r="B4" s="12" t="str">
        <f>IF(ISBLANK('Kombinált ranglista'!B4),"",'Kombinált ranglista'!B4)</f>
        <v>Miskolc</v>
      </c>
      <c r="C4" s="14"/>
      <c r="D4" s="14"/>
      <c r="E4" s="10">
        <f>IF(ISBLANK(C4),0,IF(MAX($C$2:$C$34)=C4,100,C4/(MAX($C$2:$C$34))*100))</f>
        <v>0</v>
      </c>
      <c r="F4" s="14"/>
      <c r="G4" s="10">
        <f t="shared" si="0"/>
        <v>0</v>
      </c>
    </row>
    <row r="5" spans="1:7" ht="12.75">
      <c r="A5" s="12" t="str">
        <f>IF(ISBLANK('Kombinált ranglista'!A5),"",'Kombinált ranglista'!A5)</f>
        <v>Nyúzó Péter</v>
      </c>
      <c r="B5" s="12" t="str">
        <f>IF(ISBLANK('Kombinált ranglista'!B5),"",'Kombinált ranglista'!B5)</f>
        <v>Kiskunfélegyháza</v>
      </c>
      <c r="C5" s="14"/>
      <c r="D5" s="14"/>
      <c r="E5" s="10">
        <f>IF(ISBLANK(C5),0,IF(MAX($C$2:$C$34)=C5,100,C5/(MAX($C$2:$C$34))*100))</f>
        <v>0</v>
      </c>
      <c r="F5" s="14"/>
      <c r="G5" s="10">
        <f t="shared" si="0"/>
        <v>0</v>
      </c>
    </row>
    <row r="6" spans="1:7" ht="12.75">
      <c r="A6" s="12" t="str">
        <f>IF(ISBLANK('Kombinált ranglista'!A6),"",'Kombinált ranglista'!A6)</f>
        <v>Dobránszky György</v>
      </c>
      <c r="B6" s="12" t="str">
        <f>IF(ISBLANK('Kombinált ranglista'!B6),"",'Kombinált ranglista'!B6)</f>
        <v>Nyíregyháza</v>
      </c>
      <c r="C6" s="14"/>
      <c r="D6" s="14"/>
      <c r="E6" s="10">
        <f>IF(ISBLANK(C6),0,IF(MAX($C$2:$C$34)=C6,100,C6/(MAX($C$2:$C$34))*100))</f>
        <v>0</v>
      </c>
      <c r="F6" s="14"/>
      <c r="G6" s="10">
        <f t="shared" si="0"/>
        <v>0</v>
      </c>
    </row>
    <row r="7" spans="1:7" ht="12.75">
      <c r="A7" s="12" t="str">
        <f>IF(ISBLANK('Kombinált ranglista'!A7),"",'Kombinált ranglista'!A7)</f>
        <v>Forgó József</v>
      </c>
      <c r="B7" s="12" t="str">
        <f>IF(ISBLANK('Kombinált ranglista'!B7),"",'Kombinált ranglista'!B7)</f>
        <v>Kiskunfélegyháza</v>
      </c>
      <c r="C7" s="14">
        <v>3455</v>
      </c>
      <c r="D7" s="14"/>
      <c r="E7" s="10">
        <f>IF(ISBLANK(C7),0,IF(MAX($C$2:$C$34)=C7,100,C7/(MAX($C$2:$C$34))*100))</f>
        <v>69.1</v>
      </c>
      <c r="F7" s="14">
        <v>1</v>
      </c>
      <c r="G7" s="10">
        <f t="shared" si="0"/>
        <v>70.1</v>
      </c>
    </row>
    <row r="8" spans="1:7" ht="12.75">
      <c r="A8" s="12" t="str">
        <f>IF(ISBLANK('Kombinált ranglista'!A8),"",'Kombinált ranglista'!A8)</f>
        <v>Görög György</v>
      </c>
      <c r="B8" s="12" t="str">
        <f>IF(ISBLANK('Kombinált ranglista'!B8),"",'Kombinált ranglista'!B8)</f>
        <v>Szeged</v>
      </c>
      <c r="C8" s="14"/>
      <c r="D8" s="14"/>
      <c r="E8" s="10">
        <f>IF(ISBLANK(C8),0,IF(MAX($C$2:$C$34)=C8,100,C8/(MAX($C$2:$C$34))*100))</f>
        <v>0</v>
      </c>
      <c r="F8" s="14"/>
      <c r="G8" s="10">
        <f t="shared" si="0"/>
        <v>0</v>
      </c>
    </row>
    <row r="9" spans="1:7" ht="12.75">
      <c r="A9" s="12" t="str">
        <f>IF(ISBLANK('Kombinált ranglista'!A9),"",'Kombinált ranglista'!A9)</f>
        <v>Juhász Miklós</v>
      </c>
      <c r="B9" s="12" t="str">
        <f>IF(ISBLANK('Kombinált ranglista'!B9),"",'Kombinált ranglista'!B9)</f>
        <v>Kazincbarcika</v>
      </c>
      <c r="C9" s="14"/>
      <c r="D9" s="14"/>
      <c r="E9" s="10">
        <f>IF(ISBLANK(C9),0,IF(MAX($C$2:$C$34)=C9,100,C9/(MAX($C$2:$C$34))*100))</f>
        <v>0</v>
      </c>
      <c r="F9" s="14"/>
      <c r="G9" s="10">
        <f t="shared" si="0"/>
        <v>0</v>
      </c>
    </row>
    <row r="10" spans="1:7" ht="12.75">
      <c r="A10" s="12" t="str">
        <f>IF(ISBLANK('Kombinált ranglista'!A10),"",'Kombinált ranglista'!A10)</f>
        <v>Kántor Gergő</v>
      </c>
      <c r="B10" s="12" t="str">
        <f>IF(ISBLANK('Kombinált ranglista'!B10),"",'Kombinált ranglista'!B10)</f>
        <v>Nyíregyháza</v>
      </c>
      <c r="C10" s="14">
        <v>4493</v>
      </c>
      <c r="D10" s="14"/>
      <c r="E10" s="10">
        <f>IF(ISBLANK(C10),0,IF(MAX($C$2:$C$34)=C10,100,C10/(MAX($C$2:$C$34))*100))</f>
        <v>89.86</v>
      </c>
      <c r="F10" s="14">
        <v>10</v>
      </c>
      <c r="G10" s="10">
        <f t="shared" si="0"/>
        <v>99.86</v>
      </c>
    </row>
    <row r="11" spans="1:7" ht="12.75">
      <c r="A11" s="12" t="str">
        <f>IF(ISBLANK('Kombinált ranglista'!A11),"",'Kombinált ranglista'!A11)</f>
        <v>Kornó István</v>
      </c>
      <c r="B11" s="12" t="str">
        <f>IF(ISBLANK('Kombinált ranglista'!B11),"",'Kombinált ranglista'!B11)</f>
        <v>Budapest</v>
      </c>
      <c r="C11" s="14"/>
      <c r="D11" s="14"/>
      <c r="E11" s="10">
        <f>IF(ISBLANK(C11),0,IF(MAX($C$2:$C$34)=C11,100,C11/(MAX($C$2:$C$34))*100))</f>
        <v>0</v>
      </c>
      <c r="F11" s="14"/>
      <c r="G11" s="10">
        <f t="shared" si="0"/>
        <v>0</v>
      </c>
    </row>
    <row r="12" spans="1:7" ht="12.75">
      <c r="A12" s="12" t="str">
        <f>IF(ISBLANK('Kombinált ranglista'!A12),"",'Kombinált ranglista'!A12)</f>
        <v>Köteles Ádám</v>
      </c>
      <c r="B12" s="12" t="str">
        <f>IF(ISBLANK('Kombinált ranglista'!B12),"",'Kombinált ranglista'!B12)</f>
        <v>Miskolc</v>
      </c>
      <c r="C12" s="14"/>
      <c r="D12" s="14"/>
      <c r="E12" s="10">
        <f>IF(ISBLANK(C12),0,IF(MAX($C$2:$C$34)=C12,100,C12/(MAX($C$2:$C$34))*100))</f>
        <v>0</v>
      </c>
      <c r="F12" s="14"/>
      <c r="G12" s="10">
        <f t="shared" si="0"/>
        <v>0</v>
      </c>
    </row>
    <row r="13" spans="1:7" ht="12.75">
      <c r="A13" s="12" t="str">
        <f>IF(ISBLANK('Kombinált ranglista'!A13),"",'Kombinált ranglista'!A13)</f>
        <v>Máté Béla</v>
      </c>
      <c r="B13" s="12" t="str">
        <f>IF(ISBLANK('Kombinált ranglista'!B13),"",'Kombinált ranglista'!B13)</f>
        <v>Miskolc</v>
      </c>
      <c r="C13" s="14"/>
      <c r="D13" s="14"/>
      <c r="E13" s="10">
        <f>IF(ISBLANK(C13),0,IF(MAX($C$2:$C$34)=C13,100,C13/(MAX($C$2:$C$34))*100))</f>
        <v>0</v>
      </c>
      <c r="F13" s="14"/>
      <c r="G13" s="10">
        <f t="shared" si="0"/>
        <v>0</v>
      </c>
    </row>
    <row r="14" spans="1:7" ht="12.75">
      <c r="A14" s="12" t="str">
        <f>IF(ISBLANK('Kombinált ranglista'!A14),"",'Kombinált ranglista'!A14)</f>
        <v>Páskai Ferenc</v>
      </c>
      <c r="B14" s="12" t="str">
        <f>IF(ISBLANK('Kombinált ranglista'!B14),"",'Kombinált ranglista'!B14)</f>
        <v>Nyíregyháza</v>
      </c>
      <c r="C14" s="14">
        <v>5000</v>
      </c>
      <c r="D14" s="14"/>
      <c r="E14" s="10">
        <f>IF(ISBLANK(C14),0,IF(MAX($C$2:$C$34)=C14,100,C14/(MAX($C$2:$C$34))*100))</f>
        <v>100</v>
      </c>
      <c r="F14" s="14">
        <v>5</v>
      </c>
      <c r="G14" s="10">
        <f t="shared" si="0"/>
        <v>105</v>
      </c>
    </row>
    <row r="15" spans="1:7" ht="12.75">
      <c r="A15" s="12" t="str">
        <f>IF(ISBLANK('Kombinált ranglista'!A15),"",'Kombinált ranglista'!A15)</f>
        <v>Posszert Gyula</v>
      </c>
      <c r="B15" s="12" t="str">
        <f>IF(ISBLANK('Kombinált ranglista'!B15),"",'Kombinált ranglista'!B15)</f>
        <v>Kiskunfélegyháza</v>
      </c>
      <c r="C15" s="14"/>
      <c r="D15" s="14"/>
      <c r="E15" s="10">
        <f>IF(ISBLANK(C15),0,IF(MAX($C$2:$C$34)=C15,100,C15/(MAX($C$2:$C$34))*100))</f>
        <v>0</v>
      </c>
      <c r="F15" s="14"/>
      <c r="G15" s="10">
        <f t="shared" si="0"/>
        <v>0</v>
      </c>
    </row>
    <row r="16" spans="1:7" ht="12.75">
      <c r="A16" s="12" t="str">
        <f>IF(ISBLANK('Kombinált ranglista'!A16),"",'Kombinált ranglista'!A16)</f>
        <v>Rábel András</v>
      </c>
      <c r="B16" s="12" t="str">
        <f>IF(ISBLANK('Kombinált ranglista'!B16),"",'Kombinált ranglista'!B16)</f>
        <v>Szeged</v>
      </c>
      <c r="C16" s="14"/>
      <c r="D16" s="14"/>
      <c r="E16" s="10">
        <f>IF(ISBLANK(C16),0,IF(MAX($C$2:$C$34)=C16,100,C16/(MAX($C$2:$C$34))*100))</f>
        <v>0</v>
      </c>
      <c r="F16" s="14"/>
      <c r="G16" s="10">
        <f t="shared" si="0"/>
        <v>0</v>
      </c>
    </row>
    <row r="17" spans="1:7" ht="12.75">
      <c r="A17" s="12" t="str">
        <f>IF(ISBLANK('Kombinált ranglista'!A17),"",'Kombinált ranglista'!A17)</f>
        <v>Szokol Roland</v>
      </c>
      <c r="B17" s="12" t="str">
        <f>IF(ISBLANK('Kombinált ranglista'!B17),"",'Kombinált ranglista'!B17)</f>
        <v>Kazincbarcika</v>
      </c>
      <c r="C17" s="14"/>
      <c r="D17" s="14"/>
      <c r="E17" s="10">
        <f>IF(ISBLANK(C17),0,IF(MAX($C$2:$C$34)=C17,100,C17/(MAX($C$2:$C$34))*100))</f>
        <v>0</v>
      </c>
      <c r="F17" s="14"/>
      <c r="G17" s="10">
        <f t="shared" si="0"/>
        <v>0</v>
      </c>
    </row>
    <row r="18" spans="1:7" ht="12.75">
      <c r="A18" s="12" t="str">
        <f>IF(ISBLANK('Kombinált ranglista'!A18),"",'Kombinált ranglista'!A18)</f>
        <v>Varga Zoltán</v>
      </c>
      <c r="B18" s="12" t="str">
        <f>IF(ISBLANK('Kombinált ranglista'!B18),"",'Kombinált ranglista'!B18)</f>
        <v>Kazincbarcika</v>
      </c>
      <c r="C18" s="14">
        <v>4928</v>
      </c>
      <c r="D18" s="14"/>
      <c r="E18" s="10">
        <f>IF(ISBLANK(C18),0,IF(MAX($C$2:$C$34)=C18,100,C18/(MAX($C$2:$C$34))*100))</f>
        <v>98.56</v>
      </c>
      <c r="F18" s="14">
        <v>6</v>
      </c>
      <c r="G18" s="10">
        <f t="shared" si="0"/>
        <v>104.56</v>
      </c>
    </row>
    <row r="19" spans="1:7" ht="12.75">
      <c r="A19" s="12" t="str">
        <f>IF(ISBLANK('Kombinált ranglista'!A19),"",'Kombinált ranglista'!A19)</f>
        <v>Vörös Endre</v>
      </c>
      <c r="B19" s="12" t="str">
        <f>IF(ISBLANK('Kombinált ranglista'!B19),"",'Kombinált ranglista'!B19)</f>
        <v>Szeged</v>
      </c>
      <c r="C19" s="14"/>
      <c r="D19" s="14"/>
      <c r="E19" s="10">
        <f>IF(ISBLANK(C19),0,IF(MAX($C$2:$C$34)=C19,100,C19/(MAX($C$2:$C$34))*100))</f>
        <v>0</v>
      </c>
      <c r="F19" s="14"/>
      <c r="G19" s="10">
        <f t="shared" si="0"/>
        <v>0</v>
      </c>
    </row>
    <row r="20" spans="1:7" ht="12.75">
      <c r="A20" s="12" t="str">
        <f>IF(ISBLANK('Kombinált ranglista'!A20),"",'Kombinált ranglista'!A20)</f>
        <v>Szeri András</v>
      </c>
      <c r="B20" s="12" t="str">
        <f>IF(ISBLANK('Kombinált ranglista'!B20),"",'Kombinált ranglista'!B20)</f>
        <v>Kiskunfélegyháza</v>
      </c>
      <c r="C20" s="14"/>
      <c r="D20" s="14"/>
      <c r="E20" s="10">
        <f>IF(ISBLANK(C20),0,IF(MAX($C$2:$C$34)=C20,100,C20/(MAX($C$2:$C$34))*100))</f>
        <v>0</v>
      </c>
      <c r="F20" s="14"/>
      <c r="G20" s="10">
        <f t="shared" si="0"/>
        <v>0</v>
      </c>
    </row>
    <row r="21" spans="1:7" ht="12.75">
      <c r="A21" s="12" t="str">
        <f>IF(ISBLANK('Kombinált ranglista'!A21),"",'Kombinált ranglista'!A21)</f>
        <v>Szarka László</v>
      </c>
      <c r="B21" s="12" t="str">
        <f>IF(ISBLANK('Kombinált ranglista'!B21),"",'Kombinált ranglista'!B21)</f>
        <v>Budapest</v>
      </c>
      <c r="C21" s="14"/>
      <c r="D21" s="14"/>
      <c r="E21" s="10">
        <f>IF(ISBLANK(C21),0,IF(MAX($C$2:$C$34)=C21,100,C21/(MAX($C$2:$C$34))*100))</f>
        <v>0</v>
      </c>
      <c r="F21" s="14"/>
      <c r="G21" s="10">
        <f t="shared" si="0"/>
        <v>0</v>
      </c>
    </row>
    <row r="22" spans="1:7" ht="12.75">
      <c r="A22" s="12" t="str">
        <f>IF(ISBLANK('Kombinált ranglista'!A22),"",'Kombinált ranglista'!A22)</f>
        <v>Horváth János </v>
      </c>
      <c r="B22" s="12" t="str">
        <f>IF(ISBLANK('Kombinált ranglista'!B22),"",'Kombinált ranglista'!B22)</f>
        <v>Kiskunf.</v>
      </c>
      <c r="C22" s="14"/>
      <c r="D22" s="14"/>
      <c r="E22" s="10">
        <f>IF(ISBLANK(C22),0,IF(MAX($C$2:$C$34)=C22,100,C22/(MAX($C$2:$C$34))*100))</f>
        <v>0</v>
      </c>
      <c r="F22" s="14"/>
      <c r="G22" s="10">
        <f t="shared" si="0"/>
        <v>0</v>
      </c>
    </row>
    <row r="23" spans="1:7" ht="12.75">
      <c r="A23" s="12" t="str">
        <f>IF(ISBLANK('Kombinált ranglista'!A23),"",'Kombinált ranglista'!A23)</f>
        <v>Debreczeni Oszkár</v>
      </c>
      <c r="B23" s="12" t="str">
        <f>IF(ISBLANK('Kombinált ranglista'!B23),"",'Kombinált ranglista'!B23)</f>
        <v>Herend</v>
      </c>
      <c r="C23" s="14"/>
      <c r="D23" s="14"/>
      <c r="E23" s="10">
        <f>IF(ISBLANK(C23),0,IF(MAX($C$2:$C$34)=C23,100,C23/(MAX($C$2:$C$34))*100))</f>
        <v>0</v>
      </c>
      <c r="F23" s="14"/>
      <c r="G23" s="10">
        <f t="shared" si="0"/>
        <v>0</v>
      </c>
    </row>
    <row r="24" spans="1:7" ht="12.75">
      <c r="A24" s="12" t="str">
        <f>IF(ISBLANK('Kombinált ranglista'!A24),"",'Kombinált ranglista'!A24)</f>
        <v>Kaszap Imre</v>
      </c>
      <c r="B24" s="12" t="str">
        <f>IF(ISBLANK('Kombinált ranglista'!B24),"",'Kombinált ranglista'!B24)</f>
        <v>Kiskunhalas</v>
      </c>
      <c r="C24" s="14"/>
      <c r="D24" s="14"/>
      <c r="E24" s="10">
        <f>IF(ISBLANK(C24),0,IF(MAX($C$2:$C$34)=C24,100,C24/(MAX($C$2:$C$34))*100))</f>
        <v>0</v>
      </c>
      <c r="F24" s="14"/>
      <c r="G24" s="10">
        <f t="shared" si="0"/>
        <v>0</v>
      </c>
    </row>
    <row r="25" spans="1:7" ht="12.75">
      <c r="A25" s="12" t="str">
        <f>IF(ISBLANK('Kombinált ranglista'!A25),"",'Kombinált ranglista'!A25)</f>
        <v>Megyeri László</v>
      </c>
      <c r="B25" s="12" t="str">
        <f>IF(ISBLANK('Kombinált ranglista'!B25),"",'Kombinált ranglista'!B25)</f>
        <v>Miskolc</v>
      </c>
      <c r="C25" s="14">
        <v>4977</v>
      </c>
      <c r="D25" s="14"/>
      <c r="E25" s="10">
        <f>IF(ISBLANK(C25),0,IF(MAX($C$2:$C$34)=C25,100,C25/(MAX($C$2:$C$34))*100))</f>
        <v>99.53999999999999</v>
      </c>
      <c r="F25" s="14">
        <v>4</v>
      </c>
      <c r="G25" s="10">
        <f t="shared" si="0"/>
        <v>103.54</v>
      </c>
    </row>
    <row r="26" spans="1:7" ht="12.75">
      <c r="A26" s="12" t="str">
        <f>IF(ISBLANK('Kombinált ranglista'!A26),"",'Kombinált ranglista'!A26)</f>
        <v>Oroszi Tibor</v>
      </c>
      <c r="B26" s="12" t="str">
        <f>IF(ISBLANK('Kombinált ranglista'!B26),"",'Kombinált ranglista'!B26)</f>
        <v>Nagykáta</v>
      </c>
      <c r="C26" s="14"/>
      <c r="D26" s="14"/>
      <c r="E26" s="10">
        <f>IF(ISBLANK(C26),0,IF(MAX($C$2:$C$34)=C26,100,C26/(MAX($C$2:$C$34))*100))</f>
        <v>0</v>
      </c>
      <c r="F26" s="14"/>
      <c r="G26" s="10">
        <f t="shared" si="0"/>
        <v>0</v>
      </c>
    </row>
    <row r="27" spans="1:7" ht="12.75">
      <c r="A27" s="12" t="str">
        <f>IF(ISBLANK('Kombinált ranglista'!A27),"",'Kombinált ranglista'!A27)</f>
        <v>Viraszkó Pál </v>
      </c>
      <c r="B27" s="12" t="str">
        <f>IF(ISBLANK('Kombinált ranglista'!B27),"",'Kombinált ranglista'!B27)</f>
        <v>Nyíregyháza</v>
      </c>
      <c r="C27" s="14"/>
      <c r="D27" s="14"/>
      <c r="E27" s="10">
        <f>IF(ISBLANK(C27),0,IF(MAX($C$2:$C$34)=C27,100,C27/(MAX($C$2:$C$34))*100))</f>
        <v>0</v>
      </c>
      <c r="F27" s="14"/>
      <c r="G27" s="10">
        <f t="shared" si="0"/>
        <v>0</v>
      </c>
    </row>
    <row r="28" spans="1:7" ht="12.75">
      <c r="A28" s="12" t="str">
        <f>IF(ISBLANK('Kombinált ranglista'!A28),"",'Kombinált ranglista'!A28)</f>
        <v>Verőczey Gábor</v>
      </c>
      <c r="B28" s="12" t="str">
        <f>IF(ISBLANK('Kombinált ranglista'!B28),"",'Kombinált ranglista'!B28)</f>
        <v>Szeged</v>
      </c>
      <c r="C28" s="14"/>
      <c r="D28" s="14"/>
      <c r="E28" s="10">
        <f>IF(ISBLANK(C28),0,IF(MAX($C$2:$C$34)=C28,100,C28/(MAX($C$2:$C$34))*100))</f>
        <v>0</v>
      </c>
      <c r="F28" s="14"/>
      <c r="G28" s="10">
        <f t="shared" si="0"/>
        <v>0</v>
      </c>
    </row>
    <row r="29" spans="1:7" ht="12.75">
      <c r="A29" s="12" t="str">
        <f>IF(ISBLANK('Kombinált ranglista'!A29),"",'Kombinált ranglista'!A29)</f>
        <v>Augusztin Károly</v>
      </c>
      <c r="B29" s="12" t="str">
        <f>IF(ISBLANK('Kombinált ranglista'!B29),"",'Kombinált ranglista'!B29)</f>
        <v>Budapest Mod.klub</v>
      </c>
      <c r="C29" s="14"/>
      <c r="D29" s="14"/>
      <c r="E29" s="10">
        <f>IF(ISBLANK(C29),0,IF(MAX($C$2:$C$34)=C29,100,C29/(MAX($C$2:$C$34))*100))</f>
        <v>0</v>
      </c>
      <c r="F29" s="14"/>
      <c r="G29" s="10">
        <f t="shared" si="0"/>
        <v>0</v>
      </c>
    </row>
    <row r="30" spans="1:7" ht="12.75">
      <c r="A30" s="12" t="str">
        <f>IF(ISBLANK('Kombinált ranglista'!A30),"",'Kombinált ranglista'!A30)</f>
        <v>Molnár Sándor</v>
      </c>
      <c r="B30" s="12" t="str">
        <f>IF(ISBLANK('Kombinált ranglista'!B30),"",'Kombinált ranglista'!B30)</f>
        <v>HVMSE</v>
      </c>
      <c r="C30" s="14"/>
      <c r="D30" s="14"/>
      <c r="E30" s="10">
        <f>IF(ISBLANK(C30),0,IF(MAX($C$2:$C$34)=C30,100,C30/(MAX($C$2:$C$34))*100))</f>
        <v>0</v>
      </c>
      <c r="F30" s="14"/>
      <c r="G30" s="10">
        <f t="shared" si="0"/>
        <v>0</v>
      </c>
    </row>
    <row r="31" spans="1:7" ht="12.75">
      <c r="A31" s="12" t="str">
        <f>IF(ISBLANK('Kombinált ranglista'!A31),"",'Kombinált ranglista'!A31)</f>
        <v>Berta Gábor</v>
      </c>
      <c r="B31" s="12" t="str">
        <f>IF(ISBLANK('Kombinált ranglista'!B31),"",'Kombinált ranglista'!B31)</f>
        <v>HVMSE</v>
      </c>
      <c r="C31" s="14">
        <v>4497</v>
      </c>
      <c r="D31" s="14"/>
      <c r="E31" s="10">
        <f>IF(ISBLANK(C31),0,IF(MAX($C$2:$C$34)=C31,100,C31/(MAX($C$2:$C$34))*100))</f>
        <v>89.94</v>
      </c>
      <c r="F31" s="14">
        <v>8</v>
      </c>
      <c r="G31" s="10">
        <f t="shared" si="0"/>
        <v>97.94</v>
      </c>
    </row>
    <row r="32" spans="1:7" ht="12.75">
      <c r="A32" s="12" t="str">
        <f>IF(ISBLANK('Kombinált ranglista'!A32),"",'Kombinált ranglista'!A32)</f>
        <v>Imre Csaba</v>
      </c>
      <c r="B32" s="12" t="str">
        <f>IF(ISBLANK('Kombinált ranglista'!B32),"",'Kombinált ranglista'!B32)</f>
        <v>HVMSE</v>
      </c>
      <c r="C32" s="14">
        <v>4581</v>
      </c>
      <c r="D32" s="14"/>
      <c r="E32" s="10">
        <f>IF(ISBLANK(C32),0,IF(MAX($C$2:$C$34)=C32,100,C32/(MAX($C$2:$C$34))*100))</f>
        <v>91.62</v>
      </c>
      <c r="F32" s="14">
        <v>7</v>
      </c>
      <c r="G32" s="10">
        <f t="shared" si="0"/>
        <v>98.62</v>
      </c>
    </row>
    <row r="33" spans="1:7" ht="12.75">
      <c r="A33" s="12" t="str">
        <f>IF(ISBLANK('Kombinált ranglista'!A33),"",'Kombinált ranglista'!A33)</f>
        <v>Horváth Imre</v>
      </c>
      <c r="B33" s="12" t="str">
        <f>IF(ISBLANK('Kombinált ranglista'!B33),"",'Kombinált ranglista'!B33)</f>
        <v>Nyíregyháza</v>
      </c>
      <c r="C33" s="14"/>
      <c r="D33" s="14"/>
      <c r="E33" s="10">
        <f>IF(ISBLANK(C33),0,IF(MAX($C$2:$C$34)=C33,100,C33/(MAX($C$2:$C$34))*100))</f>
        <v>0</v>
      </c>
      <c r="F33" s="14"/>
      <c r="G33" s="10">
        <f t="shared" si="0"/>
        <v>0</v>
      </c>
    </row>
    <row r="34" spans="1:7" ht="12.75">
      <c r="A34" s="12" t="str">
        <f>IF(ISBLANK('Kombinált ranglista'!A34),"",'Kombinált ranglista'!A34)</f>
        <v>Vajda Attila</v>
      </c>
      <c r="B34" s="12" t="str">
        <f>IF(ISBLANK('Kombinált ranglista'!B34),"",'Kombinált ranglista'!B34)</f>
        <v>Kiskunfélegyháza</v>
      </c>
      <c r="C34" s="14">
        <v>4037</v>
      </c>
      <c r="D34" s="14"/>
      <c r="E34" s="10">
        <f>IF(ISBLANK(C34),0,IF(MAX($C$2:$C$34)=C34,100,C34/(MAX($C$2:$C$34))*100))</f>
        <v>80.74</v>
      </c>
      <c r="F34" s="14">
        <v>2</v>
      </c>
      <c r="G34" s="10">
        <f t="shared" si="0"/>
        <v>82.74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2" width="18.28125" style="0" customWidth="1"/>
    <col min="3" max="4" width="13.7109375" style="0" customWidth="1"/>
    <col min="5" max="7" width="18.28125" style="0" customWidth="1"/>
  </cols>
  <sheetData>
    <row r="1" spans="1:7" ht="13.5" thickBot="1">
      <c r="A1" s="6" t="s">
        <v>1</v>
      </c>
      <c r="B1" s="7" t="s">
        <v>3</v>
      </c>
      <c r="C1" s="7" t="s">
        <v>2</v>
      </c>
      <c r="D1" s="7" t="s">
        <v>7</v>
      </c>
      <c r="E1" s="8" t="s">
        <v>4</v>
      </c>
      <c r="F1" s="8" t="s">
        <v>5</v>
      </c>
      <c r="G1" s="9" t="s">
        <v>6</v>
      </c>
    </row>
    <row r="2" spans="1:7" ht="12.75">
      <c r="A2" s="12" t="str">
        <f>IF(ISBLANK('Kombinált ranglista'!A2),"",'Kombinált ranglista'!A2)</f>
        <v>Berzéki Marcel</v>
      </c>
      <c r="B2" s="12" t="str">
        <f>IF(ISBLANK('Kombinált ranglista'!B2),"",'Kombinált ranglista'!B2)</f>
        <v>Gödöllő</v>
      </c>
      <c r="C2" s="18"/>
      <c r="D2" s="13"/>
      <c r="E2" s="10">
        <f>IF(ISBLANK(C2),0,IF(MAX($C$2:$C$34)=C2,100,C2/(MAX($C$2:$C$34))*100))</f>
        <v>0</v>
      </c>
      <c r="F2" s="14"/>
      <c r="G2" s="10">
        <f>ROUND(E2+F2,2)</f>
        <v>0</v>
      </c>
    </row>
    <row r="3" spans="1:7" ht="12.75">
      <c r="A3" s="12" t="str">
        <f>IF(ISBLANK('Kombinált ranglista'!A3),"",'Kombinált ranglista'!A3)</f>
        <v>Benyó Zoltán</v>
      </c>
      <c r="B3" s="12" t="str">
        <f>IF(ISBLANK('Kombinált ranglista'!B3),"",'Kombinált ranglista'!B3)</f>
        <v>Kazincbarcika</v>
      </c>
      <c r="C3" s="18">
        <v>2618.93</v>
      </c>
      <c r="D3" s="14"/>
      <c r="E3" s="10">
        <f>IF(ISBLANK(C3),0,IF(MAX($C$2:$C$34)=C3,100,C3/(MAX($C$2:$C$34))*100))</f>
        <v>54.1059877653981</v>
      </c>
      <c r="F3" s="14"/>
      <c r="G3" s="10">
        <f aca="true" t="shared" si="0" ref="G3:G34">ROUND(E3+F3,2)</f>
        <v>54.11</v>
      </c>
    </row>
    <row r="4" spans="1:7" ht="12.75">
      <c r="A4" s="12" t="str">
        <f>IF(ISBLANK('Kombinált ranglista'!A4),"",'Kombinált ranglista'!A4)</f>
        <v>Bodnár Balázs</v>
      </c>
      <c r="B4" s="12" t="str">
        <f>IF(ISBLANK('Kombinált ranglista'!B4),"",'Kombinált ranglista'!B4)</f>
        <v>Miskolc</v>
      </c>
      <c r="C4" s="18"/>
      <c r="D4" s="14"/>
      <c r="E4" s="10">
        <f>IF(ISBLANK(C4),0,IF(MAX($C$2:$C$34)=C4,100,C4/(MAX($C$2:$C$34))*100))</f>
        <v>0</v>
      </c>
      <c r="F4" s="14"/>
      <c r="G4" s="10">
        <f t="shared" si="0"/>
        <v>0</v>
      </c>
    </row>
    <row r="5" spans="1:7" ht="12.75">
      <c r="A5" s="12" t="str">
        <f>IF(ISBLANK('Kombinált ranglista'!A5),"",'Kombinált ranglista'!A5)</f>
        <v>Nyúzó Péter</v>
      </c>
      <c r="B5" s="12" t="str">
        <f>IF(ISBLANK('Kombinált ranglista'!B5),"",'Kombinált ranglista'!B5)</f>
        <v>Kiskunfélegyháza</v>
      </c>
      <c r="C5" s="18">
        <v>4799.67</v>
      </c>
      <c r="D5" s="14"/>
      <c r="E5" s="10">
        <f>IF(ISBLANK(C5),0,IF(MAX($C$2:$C$34)=C5,100,C5/(MAX($C$2:$C$34))*100))</f>
        <v>99.15915518854965</v>
      </c>
      <c r="F5" s="14">
        <v>2</v>
      </c>
      <c r="G5" s="10">
        <f t="shared" si="0"/>
        <v>101.16</v>
      </c>
    </row>
    <row r="6" spans="1:7" ht="12.75">
      <c r="A6" s="12" t="str">
        <f>IF(ISBLANK('Kombinált ranglista'!A6),"",'Kombinált ranglista'!A6)</f>
        <v>Dobránszky György</v>
      </c>
      <c r="B6" s="12" t="str">
        <f>IF(ISBLANK('Kombinált ranglista'!B6),"",'Kombinált ranglista'!B6)</f>
        <v>Nyíregyháza</v>
      </c>
      <c r="C6" s="18">
        <v>4839.11</v>
      </c>
      <c r="D6" s="14"/>
      <c r="E6" s="10">
        <f>IF(ISBLANK(C6),0,IF(MAX($C$2:$C$34)=C6,100,C6/(MAX($C$2:$C$34))*100))</f>
        <v>99.9739689321271</v>
      </c>
      <c r="F6" s="14">
        <v>7</v>
      </c>
      <c r="G6" s="10">
        <f t="shared" si="0"/>
        <v>106.97</v>
      </c>
    </row>
    <row r="7" spans="1:7" ht="12.75">
      <c r="A7" s="12" t="str">
        <f>IF(ISBLANK('Kombinált ranglista'!A7),"",'Kombinált ranglista'!A7)</f>
        <v>Forgó József</v>
      </c>
      <c r="B7" s="12" t="str">
        <f>IF(ISBLANK('Kombinált ranglista'!B7),"",'Kombinált ranglista'!B7)</f>
        <v>Kiskunfélegyháza</v>
      </c>
      <c r="C7" s="18">
        <v>4131.56</v>
      </c>
      <c r="D7" s="14"/>
      <c r="E7" s="10">
        <f>IF(ISBLANK(C7),0,IF(MAX($C$2:$C$34)=C7,100,C7/(MAX($C$2:$C$34))*100))</f>
        <v>85.35628474682721</v>
      </c>
      <c r="F7" s="14"/>
      <c r="G7" s="10">
        <f t="shared" si="0"/>
        <v>85.36</v>
      </c>
    </row>
    <row r="8" spans="1:7" ht="12.75">
      <c r="A8" s="12" t="str">
        <f>IF(ISBLANK('Kombinált ranglista'!A8),"",'Kombinált ranglista'!A8)</f>
        <v>Görög György</v>
      </c>
      <c r="B8" s="12" t="str">
        <f>IF(ISBLANK('Kombinált ranglista'!B8),"",'Kombinált ranglista'!B8)</f>
        <v>Szeged</v>
      </c>
      <c r="C8" s="18">
        <v>4265.15</v>
      </c>
      <c r="D8" s="14"/>
      <c r="E8" s="10">
        <f>IF(ISBLANK(C8),0,IF(MAX($C$2:$C$34)=C8,100,C8/(MAX($C$2:$C$34))*100))</f>
        <v>88.11619772868603</v>
      </c>
      <c r="F8" s="14">
        <v>3</v>
      </c>
      <c r="G8" s="10">
        <f t="shared" si="0"/>
        <v>91.12</v>
      </c>
    </row>
    <row r="9" spans="1:7" ht="12.75">
      <c r="A9" s="12" t="str">
        <f>IF(ISBLANK('Kombinált ranglista'!A9),"",'Kombinált ranglista'!A9)</f>
        <v>Juhász Miklós</v>
      </c>
      <c r="B9" s="12" t="str">
        <f>IF(ISBLANK('Kombinált ranglista'!B9),"",'Kombinált ranglista'!B9)</f>
        <v>Kazincbarcika</v>
      </c>
      <c r="C9" s="18"/>
      <c r="D9" s="14"/>
      <c r="E9" s="10">
        <f>IF(ISBLANK(C9),0,IF(MAX($C$2:$C$34)=C9,100,C9/(MAX($C$2:$C$34))*100))</f>
        <v>0</v>
      </c>
      <c r="F9" s="14"/>
      <c r="G9" s="10">
        <f t="shared" si="0"/>
        <v>0</v>
      </c>
    </row>
    <row r="10" spans="1:7" ht="12.75">
      <c r="A10" s="12" t="str">
        <f>IF(ISBLANK('Kombinált ranglista'!A10),"",'Kombinált ranglista'!A10)</f>
        <v>Kántor Gergő</v>
      </c>
      <c r="B10" s="12" t="str">
        <f>IF(ISBLANK('Kombinált ranglista'!B10),"",'Kombinált ranglista'!B10)</f>
        <v>Nyíregyháza</v>
      </c>
      <c r="C10" s="18"/>
      <c r="D10" s="14"/>
      <c r="E10" s="10">
        <f>IF(ISBLANK(C10),0,IF(MAX($C$2:$C$34)=C10,100,C10/(MAX($C$2:$C$34))*100))</f>
        <v>0</v>
      </c>
      <c r="F10" s="14"/>
      <c r="G10" s="10">
        <f t="shared" si="0"/>
        <v>0</v>
      </c>
    </row>
    <row r="11" spans="1:7" ht="12.75">
      <c r="A11" s="12" t="str">
        <f>IF(ISBLANK('Kombinált ranglista'!A11),"",'Kombinált ranglista'!A11)</f>
        <v>Kornó István</v>
      </c>
      <c r="B11" s="12" t="str">
        <f>IF(ISBLANK('Kombinált ranglista'!B11),"",'Kombinált ranglista'!B11)</f>
        <v>Budapest</v>
      </c>
      <c r="C11" s="18">
        <v>3507.18</v>
      </c>
      <c r="D11" s="14"/>
      <c r="E11" s="10">
        <f>IF(ISBLANK(C11),0,IF(MAX($C$2:$C$34)=C11,100,C11/(MAX($C$2:$C$34))*100))</f>
        <v>72.45685763691618</v>
      </c>
      <c r="F11" s="14"/>
      <c r="G11" s="10">
        <f t="shared" si="0"/>
        <v>72.46</v>
      </c>
    </row>
    <row r="12" spans="1:7" ht="12.75">
      <c r="A12" s="12" t="str">
        <f>IF(ISBLANK('Kombinált ranglista'!A12),"",'Kombinált ranglista'!A12)</f>
        <v>Köteles Ádám</v>
      </c>
      <c r="B12" s="12" t="str">
        <f>IF(ISBLANK('Kombinált ranglista'!B12),"",'Kombinált ranglista'!B12)</f>
        <v>Miskolc</v>
      </c>
      <c r="C12" s="18"/>
      <c r="D12" s="14"/>
      <c r="E12" s="10">
        <f>IF(ISBLANK(C12),0,IF(MAX($C$2:$C$34)=C12,100,C12/(MAX($C$2:$C$34))*100))</f>
        <v>0</v>
      </c>
      <c r="F12" s="14"/>
      <c r="G12" s="10">
        <f t="shared" si="0"/>
        <v>0</v>
      </c>
    </row>
    <row r="13" spans="1:7" ht="12.75">
      <c r="A13" s="12" t="str">
        <f>IF(ISBLANK('Kombinált ranglista'!A13),"",'Kombinált ranglista'!A13)</f>
        <v>Máté Béla</v>
      </c>
      <c r="B13" s="12" t="str">
        <f>IF(ISBLANK('Kombinált ranglista'!B13),"",'Kombinált ranglista'!B13)</f>
        <v>Miskolc</v>
      </c>
      <c r="C13" s="18"/>
      <c r="D13" s="14"/>
      <c r="E13" s="10">
        <f>IF(ISBLANK(C13),0,IF(MAX($C$2:$C$34)=C13,100,C13/(MAX($C$2:$C$34))*100))</f>
        <v>0</v>
      </c>
      <c r="F13" s="14"/>
      <c r="G13" s="10">
        <f t="shared" si="0"/>
        <v>0</v>
      </c>
    </row>
    <row r="14" spans="1:7" ht="12.75">
      <c r="A14" s="12" t="str">
        <f>IF(ISBLANK('Kombinált ranglista'!A14),"",'Kombinált ranglista'!A14)</f>
        <v>Páskai Ferenc</v>
      </c>
      <c r="B14" s="12" t="str">
        <f>IF(ISBLANK('Kombinált ranglista'!B14),"",'Kombinált ranglista'!B14)</f>
        <v>Nyíregyháza</v>
      </c>
      <c r="C14" s="18">
        <v>4640.56</v>
      </c>
      <c r="D14" s="14"/>
      <c r="E14" s="10">
        <f>IF(ISBLANK(C14),0,IF(MAX($C$2:$C$34)=C14,100,C14/(MAX($C$2:$C$34))*100))</f>
        <v>95.872009784376</v>
      </c>
      <c r="F14" s="14">
        <v>5</v>
      </c>
      <c r="G14" s="10">
        <f t="shared" si="0"/>
        <v>100.87</v>
      </c>
    </row>
    <row r="15" spans="1:7" ht="12.75">
      <c r="A15" s="12" t="str">
        <f>IF(ISBLANK('Kombinált ranglista'!A15),"",'Kombinált ranglista'!A15)</f>
        <v>Posszert Gyula</v>
      </c>
      <c r="B15" s="12" t="str">
        <f>IF(ISBLANK('Kombinált ranglista'!B15),"",'Kombinált ranglista'!B15)</f>
        <v>Kiskunfélegyháza</v>
      </c>
      <c r="C15" s="18">
        <v>4405.25</v>
      </c>
      <c r="D15" s="14"/>
      <c r="E15" s="10">
        <f>IF(ISBLANK(C15),0,IF(MAX($C$2:$C$34)=C15,100,C15/(MAX($C$2:$C$34))*100))</f>
        <v>91.01060456122157</v>
      </c>
      <c r="F15" s="14">
        <v>8</v>
      </c>
      <c r="G15" s="10">
        <f t="shared" si="0"/>
        <v>99.01</v>
      </c>
    </row>
    <row r="16" spans="1:7" ht="12.75">
      <c r="A16" s="12" t="str">
        <f>IF(ISBLANK('Kombinált ranglista'!A16),"",'Kombinált ranglista'!A16)</f>
        <v>Rábel András</v>
      </c>
      <c r="B16" s="12" t="str">
        <f>IF(ISBLANK('Kombinált ranglista'!B16),"",'Kombinált ranglista'!B16)</f>
        <v>Szeged</v>
      </c>
      <c r="C16" s="18">
        <v>198.87</v>
      </c>
      <c r="D16" s="14"/>
      <c r="E16" s="10">
        <f>IF(ISBLANK(C16),0,IF(MAX($C$2:$C$34)=C16,100,C16/(MAX($C$2:$C$34))*100))</f>
        <v>4.108570212607714</v>
      </c>
      <c r="F16" s="14"/>
      <c r="G16" s="10">
        <f t="shared" si="0"/>
        <v>4.11</v>
      </c>
    </row>
    <row r="17" spans="1:7" ht="12.75">
      <c r="A17" s="12" t="str">
        <f>IF(ISBLANK('Kombinált ranglista'!A17),"",'Kombinált ranglista'!A17)</f>
        <v>Szokol Roland</v>
      </c>
      <c r="B17" s="12" t="str">
        <f>IF(ISBLANK('Kombinált ranglista'!B17),"",'Kombinált ranglista'!B17)</f>
        <v>Kazincbarcika</v>
      </c>
      <c r="C17" s="18"/>
      <c r="D17" s="14"/>
      <c r="E17" s="10">
        <f>IF(ISBLANK(C17),0,IF(MAX($C$2:$C$34)=C17,100,C17/(MAX($C$2:$C$34))*100))</f>
        <v>0</v>
      </c>
      <c r="F17" s="14"/>
      <c r="G17" s="10">
        <f t="shared" si="0"/>
        <v>0</v>
      </c>
    </row>
    <row r="18" spans="1:7" ht="12.75">
      <c r="A18" s="12" t="str">
        <f>IF(ISBLANK('Kombinált ranglista'!A18),"",'Kombinált ranglista'!A18)</f>
        <v>Varga Zoltán</v>
      </c>
      <c r="B18" s="12" t="str">
        <f>IF(ISBLANK('Kombinált ranglista'!B18),"",'Kombinált ranglista'!B18)</f>
        <v>Kazincbarcika</v>
      </c>
      <c r="C18" s="18">
        <v>4165.93</v>
      </c>
      <c r="D18" s="14"/>
      <c r="E18" s="10">
        <f>IF(ISBLANK(C18),0,IF(MAX($C$2:$C$34)=C18,100,C18/(MAX($C$2:$C$34))*100))</f>
        <v>86.06635443158271</v>
      </c>
      <c r="F18" s="14">
        <v>1</v>
      </c>
      <c r="G18" s="10">
        <f t="shared" si="0"/>
        <v>87.07</v>
      </c>
    </row>
    <row r="19" spans="1:7" ht="12.75">
      <c r="A19" s="12" t="str">
        <f>IF(ISBLANK('Kombinált ranglista'!A19),"",'Kombinált ranglista'!A19)</f>
        <v>Vörös Endre</v>
      </c>
      <c r="B19" s="12" t="str">
        <f>IF(ISBLANK('Kombinált ranglista'!B19),"",'Kombinált ranglista'!B19)</f>
        <v>Szeged</v>
      </c>
      <c r="C19" s="18">
        <v>4702.04</v>
      </c>
      <c r="D19" s="14"/>
      <c r="E19" s="10">
        <f>IF(ISBLANK(C19),0,IF(MAX($C$2:$C$34)=C19,100,C19/(MAX($C$2:$C$34))*100))</f>
        <v>97.1421606199526</v>
      </c>
      <c r="F19" s="14">
        <v>6</v>
      </c>
      <c r="G19" s="10">
        <f t="shared" si="0"/>
        <v>103.14</v>
      </c>
    </row>
    <row r="20" spans="1:7" ht="12.75">
      <c r="A20" s="12" t="str">
        <f>IF(ISBLANK('Kombinált ranglista'!A20),"",'Kombinált ranglista'!A20)</f>
        <v>Szeri András</v>
      </c>
      <c r="B20" s="12" t="str">
        <f>IF(ISBLANK('Kombinált ranglista'!B20),"",'Kombinált ranglista'!B20)</f>
        <v>Kiskunfélegyháza</v>
      </c>
      <c r="C20" s="18">
        <v>4840.37</v>
      </c>
      <c r="D20" s="14"/>
      <c r="E20" s="10">
        <f>IF(ISBLANK(C20),0,IF(MAX($C$2:$C$34)=C20,100,C20/(MAX($C$2:$C$34))*100))</f>
        <v>100</v>
      </c>
      <c r="F20" s="14">
        <v>10</v>
      </c>
      <c r="G20" s="10">
        <f t="shared" si="0"/>
        <v>110</v>
      </c>
    </row>
    <row r="21" spans="1:7" ht="12.75">
      <c r="A21" s="12" t="str">
        <f>IF(ISBLANK('Kombinált ranglista'!A21),"",'Kombinált ranglista'!A21)</f>
        <v>Szarka László</v>
      </c>
      <c r="B21" s="12" t="str">
        <f>IF(ISBLANK('Kombinált ranglista'!B21),"",'Kombinált ranglista'!B21)</f>
        <v>Budapest</v>
      </c>
      <c r="C21" s="18"/>
      <c r="D21" s="14"/>
      <c r="E21" s="10">
        <f>IF(ISBLANK(C21),0,IF(MAX($C$2:$C$34)=C21,100,C21/(MAX($C$2:$C$34))*100))</f>
        <v>0</v>
      </c>
      <c r="F21" s="14"/>
      <c r="G21" s="10">
        <f t="shared" si="0"/>
        <v>0</v>
      </c>
    </row>
    <row r="22" spans="1:7" ht="12.75">
      <c r="A22" s="12" t="str">
        <f>IF(ISBLANK('Kombinált ranglista'!A22),"",'Kombinált ranglista'!A22)</f>
        <v>Horváth János </v>
      </c>
      <c r="B22" s="12" t="str">
        <f>IF(ISBLANK('Kombinált ranglista'!B22),"",'Kombinált ranglista'!B22)</f>
        <v>Kiskunf.</v>
      </c>
      <c r="C22" s="18"/>
      <c r="D22" s="14"/>
      <c r="E22" s="10">
        <f>IF(ISBLANK(C22),0,IF(MAX($C$2:$C$34)=C22,100,C22/(MAX($C$2:$C$34))*100))</f>
        <v>0</v>
      </c>
      <c r="F22" s="14"/>
      <c r="G22" s="10">
        <f t="shared" si="0"/>
        <v>0</v>
      </c>
    </row>
    <row r="23" spans="1:7" ht="12.75">
      <c r="A23" s="12" t="str">
        <f>IF(ISBLANK('Kombinált ranglista'!A23),"",'Kombinált ranglista'!A23)</f>
        <v>Debreczeni Oszkár</v>
      </c>
      <c r="B23" s="12" t="str">
        <f>IF(ISBLANK('Kombinált ranglista'!B23),"",'Kombinált ranglista'!B23)</f>
        <v>Herend</v>
      </c>
      <c r="C23" s="18"/>
      <c r="D23" s="14"/>
      <c r="E23" s="10">
        <f>IF(ISBLANK(C23),0,IF(MAX($C$2:$C$34)=C23,100,C23/(MAX($C$2:$C$34))*100))</f>
        <v>0</v>
      </c>
      <c r="F23" s="14"/>
      <c r="G23" s="10">
        <f t="shared" si="0"/>
        <v>0</v>
      </c>
    </row>
    <row r="24" spans="1:7" ht="12.75">
      <c r="A24" s="12" t="str">
        <f>IF(ISBLANK('Kombinált ranglista'!A24),"",'Kombinált ranglista'!A24)</f>
        <v>Kaszap Imre</v>
      </c>
      <c r="B24" s="12" t="str">
        <f>IF(ISBLANK('Kombinált ranglista'!B24),"",'Kombinált ranglista'!B24)</f>
        <v>Kiskunhalas</v>
      </c>
      <c r="C24" s="18">
        <v>4192.61</v>
      </c>
      <c r="D24" s="14"/>
      <c r="E24" s="10">
        <f>IF(ISBLANK(C24),0,IF(MAX($C$2:$C$34)=C24,100,C24/(MAX($C$2:$C$34))*100))</f>
        <v>86.61755196400274</v>
      </c>
      <c r="F24" s="14">
        <v>4</v>
      </c>
      <c r="G24" s="10">
        <f t="shared" si="0"/>
        <v>90.62</v>
      </c>
    </row>
    <row r="25" spans="1:7" ht="12.75">
      <c r="A25" s="12" t="str">
        <f>IF(ISBLANK('Kombinált ranglista'!A25),"",'Kombinált ranglista'!A25)</f>
        <v>Megyeri László</v>
      </c>
      <c r="B25" s="12" t="str">
        <f>IF(ISBLANK('Kombinált ranglista'!B25),"",'Kombinált ranglista'!B25)</f>
        <v>Miskolc</v>
      </c>
      <c r="C25" s="18">
        <v>4009.03</v>
      </c>
      <c r="D25" s="14"/>
      <c r="E25" s="10">
        <f>IF(ISBLANK(C25),0,IF(MAX($C$2:$C$34)=C25,100,C25/(MAX($C$2:$C$34))*100))</f>
        <v>82.82486669407506</v>
      </c>
      <c r="F25" s="14"/>
      <c r="G25" s="10">
        <f t="shared" si="0"/>
        <v>82.82</v>
      </c>
    </row>
    <row r="26" spans="1:7" ht="12.75">
      <c r="A26" s="12" t="str">
        <f>IF(ISBLANK('Kombinált ranglista'!A26),"",'Kombinált ranglista'!A26)</f>
        <v>Oroszi Tibor</v>
      </c>
      <c r="B26" s="12" t="str">
        <f>IF(ISBLANK('Kombinált ranglista'!B26),"",'Kombinált ranglista'!B26)</f>
        <v>Nagykáta</v>
      </c>
      <c r="C26" s="18"/>
      <c r="D26" s="14"/>
      <c r="E26" s="10">
        <f>IF(ISBLANK(C26),0,IF(MAX($C$2:$C$34)=C26,100,C26/(MAX($C$2:$C$34))*100))</f>
        <v>0</v>
      </c>
      <c r="F26" s="14"/>
      <c r="G26" s="10">
        <f t="shared" si="0"/>
        <v>0</v>
      </c>
    </row>
    <row r="27" spans="1:7" ht="12.75">
      <c r="A27" s="12" t="str">
        <f>IF(ISBLANK('Kombinált ranglista'!A27),"",'Kombinált ranglista'!A27)</f>
        <v>Viraszkó Pál </v>
      </c>
      <c r="B27" s="12" t="str">
        <f>IF(ISBLANK('Kombinált ranglista'!B27),"",'Kombinált ranglista'!B27)</f>
        <v>Nyíregyháza</v>
      </c>
      <c r="C27" s="18"/>
      <c r="D27" s="14"/>
      <c r="E27" s="10">
        <f>IF(ISBLANK(C27),0,IF(MAX($C$2:$C$34)=C27,100,C27/(MAX($C$2:$C$34))*100))</f>
        <v>0</v>
      </c>
      <c r="F27" s="14"/>
      <c r="G27" s="10">
        <f t="shared" si="0"/>
        <v>0</v>
      </c>
    </row>
    <row r="28" spans="1:7" ht="12.75">
      <c r="A28" s="12" t="str">
        <f>IF(ISBLANK('Kombinált ranglista'!A28),"",'Kombinált ranglista'!A28)</f>
        <v>Verőczey Gábor</v>
      </c>
      <c r="B28" s="12" t="str">
        <f>IF(ISBLANK('Kombinált ranglista'!B28),"",'Kombinált ranglista'!B28)</f>
        <v>Szeged</v>
      </c>
      <c r="C28" s="18"/>
      <c r="D28" s="14"/>
      <c r="E28" s="10">
        <f>IF(ISBLANK(C28),0,IF(MAX($C$2:$C$34)=C28,100,C28/(MAX($C$2:$C$34))*100))</f>
        <v>0</v>
      </c>
      <c r="F28" s="14"/>
      <c r="G28" s="10">
        <f t="shared" si="0"/>
        <v>0</v>
      </c>
    </row>
    <row r="29" spans="1:7" ht="12.75">
      <c r="A29" s="12" t="str">
        <f>IF(ISBLANK('Kombinált ranglista'!A29),"",'Kombinált ranglista'!A29)</f>
        <v>Augusztin Károly</v>
      </c>
      <c r="B29" s="12" t="str">
        <f>IF(ISBLANK('Kombinált ranglista'!B29),"",'Kombinált ranglista'!B29)</f>
        <v>Budapest Mod.klub</v>
      </c>
      <c r="C29" s="18">
        <v>2048.76</v>
      </c>
      <c r="D29" s="14"/>
      <c r="E29" s="10">
        <f>IF(ISBLANK(C29),0,IF(MAX($C$2:$C$34)=C29,100,C29/(MAX($C$2:$C$34))*100))</f>
        <v>42.326516361352546</v>
      </c>
      <c r="F29" s="14"/>
      <c r="G29" s="10">
        <f t="shared" si="0"/>
        <v>42.33</v>
      </c>
    </row>
    <row r="30" spans="1:7" ht="12.75">
      <c r="A30" s="12" t="str">
        <f>IF(ISBLANK('Kombinált ranglista'!A30),"",'Kombinált ranglista'!A30)</f>
        <v>Molnár Sándor</v>
      </c>
      <c r="B30" s="12" t="str">
        <f>IF(ISBLANK('Kombinált ranglista'!B30),"",'Kombinált ranglista'!B30)</f>
        <v>HVMSE</v>
      </c>
      <c r="C30" s="18"/>
      <c r="D30" s="14"/>
      <c r="E30" s="10">
        <f>IF(ISBLANK(C30),0,IF(MAX($C$2:$C$34)=C30,100,C30/(MAX($C$2:$C$34))*100))</f>
        <v>0</v>
      </c>
      <c r="F30" s="14"/>
      <c r="G30" s="10">
        <f t="shared" si="0"/>
        <v>0</v>
      </c>
    </row>
    <row r="31" spans="1:7" ht="12.75">
      <c r="A31" s="12" t="str">
        <f>IF(ISBLANK('Kombinált ranglista'!A31),"",'Kombinált ranglista'!A31)</f>
        <v>Berta Gábor</v>
      </c>
      <c r="B31" s="12" t="str">
        <f>IF(ISBLANK('Kombinált ranglista'!B31),"",'Kombinált ranglista'!B31)</f>
        <v>HVMSE</v>
      </c>
      <c r="C31" s="18">
        <v>3843.76</v>
      </c>
      <c r="D31" s="14"/>
      <c r="E31" s="10">
        <f>IF(ISBLANK(C31),0,IF(MAX($C$2:$C$34)=C31,100,C31/(MAX($C$2:$C$34))*100))</f>
        <v>79.41045829141162</v>
      </c>
      <c r="F31" s="14"/>
      <c r="G31" s="10">
        <f t="shared" si="0"/>
        <v>79.41</v>
      </c>
    </row>
    <row r="32" spans="1:7" ht="12.75">
      <c r="A32" s="12" t="str">
        <f>IF(ISBLANK('Kombinált ranglista'!A32),"",'Kombinált ranglista'!A32)</f>
        <v>Imre Csaba</v>
      </c>
      <c r="B32" s="12" t="str">
        <f>IF(ISBLANK('Kombinált ranglista'!B32),"",'Kombinált ranglista'!B32)</f>
        <v>HVMSE</v>
      </c>
      <c r="C32" s="18">
        <v>3817.82</v>
      </c>
      <c r="D32" s="14"/>
      <c r="E32" s="10">
        <f>IF(ISBLANK(C32),0,IF(MAX($C$2:$C$34)=C32,100,C32/(MAX($C$2:$C$34))*100))</f>
        <v>78.87454884647248</v>
      </c>
      <c r="F32" s="14"/>
      <c r="G32" s="10">
        <f t="shared" si="0"/>
        <v>78.87</v>
      </c>
    </row>
    <row r="33" spans="1:7" ht="12.75">
      <c r="A33" s="12" t="str">
        <f>IF(ISBLANK('Kombinált ranglista'!A33),"",'Kombinált ranglista'!A33)</f>
        <v>Horváth Imre</v>
      </c>
      <c r="B33" s="12" t="str">
        <f>IF(ISBLANK('Kombinált ranglista'!B33),"",'Kombinált ranglista'!B33)</f>
        <v>Nyíregyháza</v>
      </c>
      <c r="C33" s="18"/>
      <c r="D33" s="14"/>
      <c r="E33" s="10">
        <f>IF(ISBLANK(C33),0,IF(MAX($C$2:$C$34)=C33,100,C33/(MAX($C$2:$C$34))*100))</f>
        <v>0</v>
      </c>
      <c r="F33" s="14"/>
      <c r="G33" s="10">
        <f t="shared" si="0"/>
        <v>0</v>
      </c>
    </row>
    <row r="34" spans="1:7" ht="12.75">
      <c r="A34" s="12" t="str">
        <f>IF(ISBLANK('Kombinált ranglista'!A34),"",'Kombinált ranglista'!A34)</f>
        <v>Vajda Attila</v>
      </c>
      <c r="B34" s="12" t="str">
        <f>IF(ISBLANK('Kombinált ranglista'!B34),"",'Kombinált ranglista'!B34)</f>
        <v>Kiskunfélegyháza</v>
      </c>
      <c r="C34" s="18">
        <v>3365.12</v>
      </c>
      <c r="D34" s="14"/>
      <c r="E34" s="10">
        <f>IF(ISBLANK(C34),0,IF(MAX($C$2:$C$34)=C34,100,C34/(MAX($C$2:$C$34))*100))</f>
        <v>69.5219580321339</v>
      </c>
      <c r="F34" s="14"/>
      <c r="G34" s="10">
        <f t="shared" si="0"/>
        <v>69.52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2" width="18.28125" style="0" customWidth="1"/>
    <col min="3" max="3" width="13.8515625" style="0" customWidth="1"/>
    <col min="4" max="4" width="13.7109375" style="0" customWidth="1"/>
    <col min="5" max="7" width="18.28125" style="0" customWidth="1"/>
  </cols>
  <sheetData>
    <row r="1" spans="1:7" ht="13.5" thickBot="1">
      <c r="A1" s="6" t="s">
        <v>1</v>
      </c>
      <c r="B1" s="7" t="s">
        <v>3</v>
      </c>
      <c r="C1" s="7" t="s">
        <v>2</v>
      </c>
      <c r="D1" s="7" t="s">
        <v>7</v>
      </c>
      <c r="E1" s="8" t="s">
        <v>4</v>
      </c>
      <c r="F1" s="8" t="s">
        <v>5</v>
      </c>
      <c r="G1" s="9" t="s">
        <v>6</v>
      </c>
    </row>
    <row r="2" spans="1:7" ht="12.75">
      <c r="A2" s="12" t="str">
        <f>IF(ISBLANK('Kombinált ranglista'!A2),"",'Kombinált ranglista'!A2)</f>
        <v>Berzéki Marcel</v>
      </c>
      <c r="B2" s="12" t="str">
        <f>IF(ISBLANK('Kombinált ranglista'!B2),"",'Kombinált ranglista'!B2)</f>
        <v>Gödöllő</v>
      </c>
      <c r="C2" s="13"/>
      <c r="D2" s="13"/>
      <c r="E2" s="10">
        <f>IF(ISBLANK(C2),0,IF(MAX($C$2:$C$34)=C2,100,C2/(MAX($C$2:$C$34))*100))</f>
        <v>0</v>
      </c>
      <c r="F2" s="14"/>
      <c r="G2" s="10">
        <f>ROUND(E2+F2,2)</f>
        <v>0</v>
      </c>
    </row>
    <row r="3" spans="1:7" ht="12.75">
      <c r="A3" s="12" t="str">
        <f>IF(ISBLANK('Kombinált ranglista'!A3),"",'Kombinált ranglista'!A3)</f>
        <v>Benyó Zoltán</v>
      </c>
      <c r="B3" s="12" t="str">
        <f>IF(ISBLANK('Kombinált ranglista'!B3),"",'Kombinált ranglista'!B3)</f>
        <v>Kazincbarcika</v>
      </c>
      <c r="C3" s="14"/>
      <c r="D3" s="14"/>
      <c r="E3" s="10">
        <f>IF(ISBLANK(C3),0,IF(MAX($C$2:$C$34)=C3,100,C3/(MAX($C$2:$C$34))*100))</f>
        <v>0</v>
      </c>
      <c r="F3" s="14"/>
      <c r="G3" s="10">
        <f aca="true" t="shared" si="0" ref="G3:G34">ROUND(E3+F3,2)</f>
        <v>0</v>
      </c>
    </row>
    <row r="4" spans="1:7" ht="12.75">
      <c r="A4" s="12" t="str">
        <f>IF(ISBLANK('Kombinált ranglista'!A4),"",'Kombinált ranglista'!A4)</f>
        <v>Bodnár Balázs</v>
      </c>
      <c r="B4" s="12" t="str">
        <f>IF(ISBLANK('Kombinált ranglista'!B4),"",'Kombinált ranglista'!B4)</f>
        <v>Miskolc</v>
      </c>
      <c r="C4" s="14"/>
      <c r="D4" s="14"/>
      <c r="E4" s="10">
        <f>IF(ISBLANK(C4),0,IF(MAX($C$2:$C$34)=C4,100,C4/(MAX($C$2:$C$34))*100))</f>
        <v>0</v>
      </c>
      <c r="F4" s="14"/>
      <c r="G4" s="10">
        <f t="shared" si="0"/>
        <v>0</v>
      </c>
    </row>
    <row r="5" spans="1:7" ht="12.75">
      <c r="A5" s="12" t="str">
        <f>IF(ISBLANK('Kombinált ranglista'!A5),"",'Kombinált ranglista'!A5)</f>
        <v>Nyúzó Péter</v>
      </c>
      <c r="B5" s="12" t="str">
        <f>IF(ISBLANK('Kombinált ranglista'!B5),"",'Kombinált ranglista'!B5)</f>
        <v>Kiskunfélegyháza</v>
      </c>
      <c r="C5" s="14"/>
      <c r="D5" s="14"/>
      <c r="E5" s="10">
        <f>IF(ISBLANK(C5),0,IF(MAX($C$2:$C$34)=C5,100,C5/(MAX($C$2:$C$34))*100))</f>
        <v>0</v>
      </c>
      <c r="F5" s="14"/>
      <c r="G5" s="10">
        <f t="shared" si="0"/>
        <v>0</v>
      </c>
    </row>
    <row r="6" spans="1:7" ht="12.75">
      <c r="A6" s="12" t="str">
        <f>IF(ISBLANK('Kombinált ranglista'!A6),"",'Kombinált ranglista'!A6)</f>
        <v>Dobránszky György</v>
      </c>
      <c r="B6" s="12" t="str">
        <f>IF(ISBLANK('Kombinált ranglista'!B6),"",'Kombinált ranglista'!B6)</f>
        <v>Nyíregyháza</v>
      </c>
      <c r="C6" s="14">
        <v>4733</v>
      </c>
      <c r="D6" s="14"/>
      <c r="E6" s="10">
        <f>IF(ISBLANK(C6),0,IF(MAX($C$2:$C$34)=C6,100,C6/(MAX($C$2:$C$34))*100))</f>
        <v>94.66</v>
      </c>
      <c r="F6" s="14">
        <v>8</v>
      </c>
      <c r="G6" s="10">
        <f t="shared" si="0"/>
        <v>102.66</v>
      </c>
    </row>
    <row r="7" spans="1:7" ht="12.75">
      <c r="A7" s="12" t="str">
        <f>IF(ISBLANK('Kombinált ranglista'!A7),"",'Kombinált ranglista'!A7)</f>
        <v>Forgó József</v>
      </c>
      <c r="B7" s="12" t="str">
        <f>IF(ISBLANK('Kombinált ranglista'!B7),"",'Kombinált ranglista'!B7)</f>
        <v>Kiskunfélegyháza</v>
      </c>
      <c r="C7" s="14">
        <v>4436.9</v>
      </c>
      <c r="D7" s="14"/>
      <c r="E7" s="10">
        <f>IF(ISBLANK(C7),0,IF(MAX($C$2:$C$34)=C7,100,C7/(MAX($C$2:$C$34))*100))</f>
        <v>88.738</v>
      </c>
      <c r="F7" s="14">
        <v>1</v>
      </c>
      <c r="G7" s="10">
        <f t="shared" si="0"/>
        <v>89.74</v>
      </c>
    </row>
    <row r="8" spans="1:7" ht="12.75">
      <c r="A8" s="12" t="str">
        <f>IF(ISBLANK('Kombinált ranglista'!A8),"",'Kombinált ranglista'!A8)</f>
        <v>Görög György</v>
      </c>
      <c r="B8" s="12" t="str">
        <f>IF(ISBLANK('Kombinált ranglista'!B8),"",'Kombinált ranglista'!B8)</f>
        <v>Szeged</v>
      </c>
      <c r="C8" s="14"/>
      <c r="D8" s="14"/>
      <c r="E8" s="10">
        <f>IF(ISBLANK(C8),0,IF(MAX($C$2:$C$34)=C8,100,C8/(MAX($C$2:$C$34))*100))</f>
        <v>0</v>
      </c>
      <c r="F8" s="14"/>
      <c r="G8" s="10">
        <f t="shared" si="0"/>
        <v>0</v>
      </c>
    </row>
    <row r="9" spans="1:7" ht="12.75">
      <c r="A9" s="12" t="str">
        <f>IF(ISBLANK('Kombinált ranglista'!A9),"",'Kombinált ranglista'!A9)</f>
        <v>Juhász Miklós</v>
      </c>
      <c r="B9" s="12" t="str">
        <f>IF(ISBLANK('Kombinált ranglista'!B9),"",'Kombinált ranglista'!B9)</f>
        <v>Kazincbarcika</v>
      </c>
      <c r="C9" s="14"/>
      <c r="D9" s="14"/>
      <c r="E9" s="10">
        <f>IF(ISBLANK(C9),0,IF(MAX($C$2:$C$34)=C9,100,C9/(MAX($C$2:$C$34))*100))</f>
        <v>0</v>
      </c>
      <c r="F9" s="14"/>
      <c r="G9" s="10">
        <f t="shared" si="0"/>
        <v>0</v>
      </c>
    </row>
    <row r="10" spans="1:7" ht="12.75">
      <c r="A10" s="12" t="str">
        <f>IF(ISBLANK('Kombinált ranglista'!A10),"",'Kombinált ranglista'!A10)</f>
        <v>Kántor Gergő</v>
      </c>
      <c r="B10" s="12" t="str">
        <f>IF(ISBLANK('Kombinált ranglista'!B10),"",'Kombinált ranglista'!B10)</f>
        <v>Nyíregyháza</v>
      </c>
      <c r="C10" s="14"/>
      <c r="D10" s="14"/>
      <c r="E10" s="10">
        <f>IF(ISBLANK(C10),0,IF(MAX($C$2:$C$34)=C10,100,C10/(MAX($C$2:$C$34))*100))</f>
        <v>0</v>
      </c>
      <c r="F10" s="14"/>
      <c r="G10" s="10">
        <f t="shared" si="0"/>
        <v>0</v>
      </c>
    </row>
    <row r="11" spans="1:7" ht="12.75">
      <c r="A11" s="12" t="str">
        <f>IF(ISBLANK('Kombinált ranglista'!A11),"",'Kombinált ranglista'!A11)</f>
        <v>Kornó István</v>
      </c>
      <c r="B11" s="12" t="str">
        <f>IF(ISBLANK('Kombinált ranglista'!B11),"",'Kombinált ranglista'!B11)</f>
        <v>Budapest</v>
      </c>
      <c r="C11" s="14"/>
      <c r="D11" s="14"/>
      <c r="E11" s="10">
        <f>IF(ISBLANK(C11),0,IF(MAX($C$2:$C$34)=C11,100,C11/(MAX($C$2:$C$34))*100))</f>
        <v>0</v>
      </c>
      <c r="F11" s="14"/>
      <c r="G11" s="10">
        <f t="shared" si="0"/>
        <v>0</v>
      </c>
    </row>
    <row r="12" spans="1:7" ht="12.75">
      <c r="A12" s="12" t="str">
        <f>IF(ISBLANK('Kombinált ranglista'!A12),"",'Kombinált ranglista'!A12)</f>
        <v>Köteles Ádám</v>
      </c>
      <c r="B12" s="12" t="str">
        <f>IF(ISBLANK('Kombinált ranglista'!B12),"",'Kombinált ranglista'!B12)</f>
        <v>Miskolc</v>
      </c>
      <c r="C12" s="14"/>
      <c r="D12" s="14"/>
      <c r="E12" s="10">
        <f>IF(ISBLANK(C12),0,IF(MAX($C$2:$C$34)=C12,100,C12/(MAX($C$2:$C$34))*100))</f>
        <v>0</v>
      </c>
      <c r="F12" s="14"/>
      <c r="G12" s="10">
        <f t="shared" si="0"/>
        <v>0</v>
      </c>
    </row>
    <row r="13" spans="1:7" ht="12.75">
      <c r="A13" s="12" t="str">
        <f>IF(ISBLANK('Kombinált ranglista'!A13),"",'Kombinált ranglista'!A13)</f>
        <v>Máté Béla</v>
      </c>
      <c r="B13" s="12" t="str">
        <f>IF(ISBLANK('Kombinált ranglista'!B13),"",'Kombinált ranglista'!B13)</f>
        <v>Miskolc</v>
      </c>
      <c r="C13" s="14"/>
      <c r="D13" s="14"/>
      <c r="E13" s="10">
        <f>IF(ISBLANK(C13),0,IF(MAX($C$2:$C$34)=C13,100,C13/(MAX($C$2:$C$34))*100))</f>
        <v>0</v>
      </c>
      <c r="F13" s="14"/>
      <c r="G13" s="10">
        <f t="shared" si="0"/>
        <v>0</v>
      </c>
    </row>
    <row r="14" spans="1:7" ht="12.75">
      <c r="A14" s="12" t="str">
        <f>IF(ISBLANK('Kombinált ranglista'!A14),"",'Kombinált ranglista'!A14)</f>
        <v>Páskai Ferenc</v>
      </c>
      <c r="B14" s="12" t="str">
        <f>IF(ISBLANK('Kombinált ranglista'!B14),"",'Kombinált ranglista'!B14)</f>
        <v>Nyíregyháza</v>
      </c>
      <c r="C14" s="14"/>
      <c r="D14" s="14"/>
      <c r="E14" s="10">
        <f>IF(ISBLANK(C14),0,IF(MAX($C$2:$C$34)=C14,100,C14/(MAX($C$2:$C$34))*100))</f>
        <v>0</v>
      </c>
      <c r="F14" s="14"/>
      <c r="G14" s="10">
        <f t="shared" si="0"/>
        <v>0</v>
      </c>
    </row>
    <row r="15" spans="1:7" ht="12.75">
      <c r="A15" s="12" t="str">
        <f>IF(ISBLANK('Kombinált ranglista'!A15),"",'Kombinált ranglista'!A15)</f>
        <v>Posszert Gyula</v>
      </c>
      <c r="B15" s="12" t="str">
        <f>IF(ISBLANK('Kombinált ranglista'!B15),"",'Kombinált ranglista'!B15)</f>
        <v>Kiskunfélegyháza</v>
      </c>
      <c r="C15" s="14">
        <v>1179.4</v>
      </c>
      <c r="D15" s="14"/>
      <c r="E15" s="10">
        <f>IF(ISBLANK(C15),0,IF(MAX($C$2:$C$34)=C15,100,C15/(MAX($C$2:$C$34))*100))</f>
        <v>23.588</v>
      </c>
      <c r="F15" s="14"/>
      <c r="G15" s="10">
        <f t="shared" si="0"/>
        <v>23.59</v>
      </c>
    </row>
    <row r="16" spans="1:7" ht="12.75">
      <c r="A16" s="12" t="str">
        <f>IF(ISBLANK('Kombinált ranglista'!A16),"",'Kombinált ranglista'!A16)</f>
        <v>Rábel András</v>
      </c>
      <c r="B16" s="12" t="str">
        <f>IF(ISBLANK('Kombinált ranglista'!B16),"",'Kombinált ranglista'!B16)</f>
        <v>Szeged</v>
      </c>
      <c r="C16" s="14"/>
      <c r="D16" s="14"/>
      <c r="E16" s="10">
        <f>IF(ISBLANK(C16),0,IF(MAX($C$2:$C$34)=C16,100,C16/(MAX($C$2:$C$34))*100))</f>
        <v>0</v>
      </c>
      <c r="F16" s="14"/>
      <c r="G16" s="10">
        <f t="shared" si="0"/>
        <v>0</v>
      </c>
    </row>
    <row r="17" spans="1:7" ht="12.75">
      <c r="A17" s="12" t="str">
        <f>IF(ISBLANK('Kombinált ranglista'!A17),"",'Kombinált ranglista'!A17)</f>
        <v>Szokol Roland</v>
      </c>
      <c r="B17" s="12" t="str">
        <f>IF(ISBLANK('Kombinált ranglista'!B17),"",'Kombinált ranglista'!B17)</f>
        <v>Kazincbarcika</v>
      </c>
      <c r="C17" s="14"/>
      <c r="D17" s="14"/>
      <c r="E17" s="10">
        <f>IF(ISBLANK(C17),0,IF(MAX($C$2:$C$34)=C17,100,C17/(MAX($C$2:$C$34))*100))</f>
        <v>0</v>
      </c>
      <c r="F17" s="14"/>
      <c r="G17" s="10">
        <f t="shared" si="0"/>
        <v>0</v>
      </c>
    </row>
    <row r="18" spans="1:7" ht="12.75">
      <c r="A18" s="12" t="str">
        <f>IF(ISBLANK('Kombinált ranglista'!A18),"",'Kombinált ranglista'!A18)</f>
        <v>Varga Zoltán</v>
      </c>
      <c r="B18" s="12" t="str">
        <f>IF(ISBLANK('Kombinált ranglista'!B18),"",'Kombinált ranglista'!B18)</f>
        <v>Kazincbarcika</v>
      </c>
      <c r="C18" s="14"/>
      <c r="D18" s="14"/>
      <c r="E18" s="10">
        <f>IF(ISBLANK(C18),0,IF(MAX($C$2:$C$34)=C18,100,C18/(MAX($C$2:$C$34))*100))</f>
        <v>0</v>
      </c>
      <c r="F18" s="14"/>
      <c r="G18" s="10">
        <f t="shared" si="0"/>
        <v>0</v>
      </c>
    </row>
    <row r="19" spans="1:7" ht="12.75">
      <c r="A19" s="12" t="str">
        <f>IF(ISBLANK('Kombinált ranglista'!A19),"",'Kombinált ranglista'!A19)</f>
        <v>Vörös Endre</v>
      </c>
      <c r="B19" s="12" t="str">
        <f>IF(ISBLANK('Kombinált ranglista'!B19),"",'Kombinált ranglista'!B19)</f>
        <v>Szeged</v>
      </c>
      <c r="C19" s="14">
        <v>5000</v>
      </c>
      <c r="D19" s="14"/>
      <c r="E19" s="10">
        <f>IF(ISBLANK(C19),0,IF(MAX($C$2:$C$34)=C19,100,C19/(MAX($C$2:$C$34))*100))</f>
        <v>100</v>
      </c>
      <c r="F19" s="14">
        <v>2</v>
      </c>
      <c r="G19" s="10">
        <f t="shared" si="0"/>
        <v>102</v>
      </c>
    </row>
    <row r="20" spans="1:7" ht="12.75">
      <c r="A20" s="12" t="str">
        <f>IF(ISBLANK('Kombinált ranglista'!A20),"",'Kombinált ranglista'!A20)</f>
        <v>Szeri András</v>
      </c>
      <c r="B20" s="12" t="str">
        <f>IF(ISBLANK('Kombinált ranglista'!B20),"",'Kombinált ranglista'!B20)</f>
        <v>Kiskunfélegyháza</v>
      </c>
      <c r="C20" s="14">
        <v>4997.1</v>
      </c>
      <c r="D20" s="14"/>
      <c r="E20" s="10">
        <f>IF(ISBLANK(C20),0,IF(MAX($C$2:$C$34)=C20,100,C20/(MAX($C$2:$C$34))*100))</f>
        <v>99.94200000000001</v>
      </c>
      <c r="F20" s="14">
        <v>10</v>
      </c>
      <c r="G20" s="10">
        <f t="shared" si="0"/>
        <v>109.94</v>
      </c>
    </row>
    <row r="21" spans="1:7" ht="12.75">
      <c r="A21" s="12" t="str">
        <f>IF(ISBLANK('Kombinált ranglista'!A21),"",'Kombinált ranglista'!A21)</f>
        <v>Szarka László</v>
      </c>
      <c r="B21" s="12" t="str">
        <f>IF(ISBLANK('Kombinált ranglista'!B21),"",'Kombinált ranglista'!B21)</f>
        <v>Budapest</v>
      </c>
      <c r="C21" s="14"/>
      <c r="D21" s="14"/>
      <c r="E21" s="10">
        <f>IF(ISBLANK(C21),0,IF(MAX($C$2:$C$34)=C21,100,C21/(MAX($C$2:$C$34))*100))</f>
        <v>0</v>
      </c>
      <c r="F21" s="14"/>
      <c r="G21" s="10">
        <f t="shared" si="0"/>
        <v>0</v>
      </c>
    </row>
    <row r="22" spans="1:7" ht="12.75">
      <c r="A22" s="12" t="str">
        <f>IF(ISBLANK('Kombinált ranglista'!A22),"",'Kombinált ranglista'!A22)</f>
        <v>Horváth János </v>
      </c>
      <c r="B22" s="12" t="str">
        <f>IF(ISBLANK('Kombinált ranglista'!B22),"",'Kombinált ranglista'!B22)</f>
        <v>Kiskunf.</v>
      </c>
      <c r="C22" s="14"/>
      <c r="D22" s="14"/>
      <c r="E22" s="10">
        <f>IF(ISBLANK(C22),0,IF(MAX($C$2:$C$34)=C22,100,C22/(MAX($C$2:$C$34))*100))</f>
        <v>0</v>
      </c>
      <c r="F22" s="14"/>
      <c r="G22" s="10">
        <f t="shared" si="0"/>
        <v>0</v>
      </c>
    </row>
    <row r="23" spans="1:7" ht="12.75">
      <c r="A23" s="12" t="str">
        <f>IF(ISBLANK('Kombinált ranglista'!A23),"",'Kombinált ranglista'!A23)</f>
        <v>Debreczeni Oszkár</v>
      </c>
      <c r="B23" s="12" t="str">
        <f>IF(ISBLANK('Kombinált ranglista'!B23),"",'Kombinált ranglista'!B23)</f>
        <v>Herend</v>
      </c>
      <c r="C23" s="14"/>
      <c r="D23" s="14"/>
      <c r="E23" s="10">
        <f>IF(ISBLANK(C23),0,IF(MAX($C$2:$C$34)=C23,100,C23/(MAX($C$2:$C$34))*100))</f>
        <v>0</v>
      </c>
      <c r="F23" s="14"/>
      <c r="G23" s="10">
        <f t="shared" si="0"/>
        <v>0</v>
      </c>
    </row>
    <row r="24" spans="1:7" ht="12.75">
      <c r="A24" s="12" t="str">
        <f>IF(ISBLANK('Kombinált ranglista'!A24),"",'Kombinált ranglista'!A24)</f>
        <v>Kaszap Imre</v>
      </c>
      <c r="B24" s="12" t="str">
        <f>IF(ISBLANK('Kombinált ranglista'!B24),"",'Kombinált ranglista'!B24)</f>
        <v>Kiskunhalas</v>
      </c>
      <c r="C24" s="14">
        <v>4525.7</v>
      </c>
      <c r="D24" s="14"/>
      <c r="E24" s="10">
        <f>IF(ISBLANK(C24),0,IF(MAX($C$2:$C$34)=C24,100,C24/(MAX($C$2:$C$34))*100))</f>
        <v>90.514</v>
      </c>
      <c r="F24" s="14">
        <v>5</v>
      </c>
      <c r="G24" s="10">
        <f t="shared" si="0"/>
        <v>95.51</v>
      </c>
    </row>
    <row r="25" spans="1:7" ht="12.75">
      <c r="A25" s="12" t="str">
        <f>IF(ISBLANK('Kombinált ranglista'!A25),"",'Kombinált ranglista'!A25)</f>
        <v>Megyeri László</v>
      </c>
      <c r="B25" s="12" t="str">
        <f>IF(ISBLANK('Kombinált ranglista'!B25),"",'Kombinált ranglista'!B25)</f>
        <v>Miskolc</v>
      </c>
      <c r="C25" s="14"/>
      <c r="D25" s="14"/>
      <c r="E25" s="10">
        <f>IF(ISBLANK(C25),0,IF(MAX($C$2:$C$34)=C25,100,C25/(MAX($C$2:$C$34))*100))</f>
        <v>0</v>
      </c>
      <c r="F25" s="14"/>
      <c r="G25" s="10">
        <f t="shared" si="0"/>
        <v>0</v>
      </c>
    </row>
    <row r="26" spans="1:7" ht="12.75">
      <c r="A26" s="12" t="str">
        <f>IF(ISBLANK('Kombinált ranglista'!A26),"",'Kombinált ranglista'!A26)</f>
        <v>Oroszi Tibor</v>
      </c>
      <c r="B26" s="12" t="str">
        <f>IF(ISBLANK('Kombinált ranglista'!B26),"",'Kombinált ranglista'!B26)</f>
        <v>Nagykáta</v>
      </c>
      <c r="C26" s="14"/>
      <c r="D26" s="14"/>
      <c r="E26" s="10">
        <f>IF(ISBLANK(C26),0,IF(MAX($C$2:$C$34)=C26,100,C26/(MAX($C$2:$C$34))*100))</f>
        <v>0</v>
      </c>
      <c r="F26" s="14"/>
      <c r="G26" s="10">
        <f t="shared" si="0"/>
        <v>0</v>
      </c>
    </row>
    <row r="27" spans="1:7" ht="12.75">
      <c r="A27" s="12" t="str">
        <f>IF(ISBLANK('Kombinált ranglista'!A27),"",'Kombinált ranglista'!A27)</f>
        <v>Viraszkó Pál </v>
      </c>
      <c r="B27" s="12" t="str">
        <f>IF(ISBLANK('Kombinált ranglista'!B27),"",'Kombinált ranglista'!B27)</f>
        <v>Nyíregyháza</v>
      </c>
      <c r="C27" s="14"/>
      <c r="D27" s="14"/>
      <c r="E27" s="10">
        <f>IF(ISBLANK(C27),0,IF(MAX($C$2:$C$34)=C27,100,C27/(MAX($C$2:$C$34))*100))</f>
        <v>0</v>
      </c>
      <c r="F27" s="14"/>
      <c r="G27" s="10">
        <f t="shared" si="0"/>
        <v>0</v>
      </c>
    </row>
    <row r="28" spans="1:7" ht="12.75">
      <c r="A28" s="12" t="str">
        <f>IF(ISBLANK('Kombinált ranglista'!A28),"",'Kombinált ranglista'!A28)</f>
        <v>Verőczey Gábor</v>
      </c>
      <c r="B28" s="12" t="str">
        <f>IF(ISBLANK('Kombinált ranglista'!B28),"",'Kombinált ranglista'!B28)</f>
        <v>Szeged</v>
      </c>
      <c r="C28" s="14"/>
      <c r="D28" s="14"/>
      <c r="E28" s="10">
        <f>IF(ISBLANK(C28),0,IF(MAX($C$2:$C$34)=C28,100,C28/(MAX($C$2:$C$34))*100))</f>
        <v>0</v>
      </c>
      <c r="F28" s="14"/>
      <c r="G28" s="10">
        <f t="shared" si="0"/>
        <v>0</v>
      </c>
    </row>
    <row r="29" spans="1:7" ht="12.75">
      <c r="A29" s="12" t="str">
        <f>IF(ISBLANK('Kombinált ranglista'!A29),"",'Kombinált ranglista'!A29)</f>
        <v>Augusztin Károly</v>
      </c>
      <c r="B29" s="12" t="str">
        <f>IF(ISBLANK('Kombinált ranglista'!B29),"",'Kombinált ranglista'!B29)</f>
        <v>Budapest Mod.klub</v>
      </c>
      <c r="C29" s="14"/>
      <c r="D29" s="14"/>
      <c r="E29" s="10">
        <f>IF(ISBLANK(C29),0,IF(MAX($C$2:$C$34)=C29,100,C29/(MAX($C$2:$C$34))*100))</f>
        <v>0</v>
      </c>
      <c r="F29" s="14"/>
      <c r="G29" s="10">
        <f t="shared" si="0"/>
        <v>0</v>
      </c>
    </row>
    <row r="30" spans="1:7" ht="12.75">
      <c r="A30" s="12" t="str">
        <f>IF(ISBLANK('Kombinált ranglista'!A30),"",'Kombinált ranglista'!A30)</f>
        <v>Molnár Sándor</v>
      </c>
      <c r="B30" s="12" t="str">
        <f>IF(ISBLANK('Kombinált ranglista'!B30),"",'Kombinált ranglista'!B30)</f>
        <v>HVMSE</v>
      </c>
      <c r="C30" s="14"/>
      <c r="D30" s="14"/>
      <c r="E30" s="10">
        <f>IF(ISBLANK(C30),0,IF(MAX($C$2:$C$34)=C30,100,C30/(MAX($C$2:$C$34))*100))</f>
        <v>0</v>
      </c>
      <c r="F30" s="14"/>
      <c r="G30" s="10">
        <f t="shared" si="0"/>
        <v>0</v>
      </c>
    </row>
    <row r="31" spans="1:7" ht="12.75">
      <c r="A31" s="12" t="str">
        <f>IF(ISBLANK('Kombinált ranglista'!A31),"",'Kombinált ranglista'!A31)</f>
        <v>Berta Gábor</v>
      </c>
      <c r="B31" s="12" t="str">
        <f>IF(ISBLANK('Kombinált ranglista'!B31),"",'Kombinált ranglista'!B31)</f>
        <v>HVMSE</v>
      </c>
      <c r="C31" s="14"/>
      <c r="D31" s="14"/>
      <c r="E31" s="10">
        <f>IF(ISBLANK(C31),0,IF(MAX($C$2:$C$34)=C31,100,C31/(MAX($C$2:$C$34))*100))</f>
        <v>0</v>
      </c>
      <c r="F31" s="14"/>
      <c r="G31" s="10">
        <f t="shared" si="0"/>
        <v>0</v>
      </c>
    </row>
    <row r="32" spans="1:7" ht="12.75">
      <c r="A32" s="12" t="str">
        <f>IF(ISBLANK('Kombinált ranglista'!A32),"",'Kombinált ranglista'!A32)</f>
        <v>Imre Csaba</v>
      </c>
      <c r="B32" s="12" t="str">
        <f>IF(ISBLANK('Kombinált ranglista'!B32),"",'Kombinált ranglista'!B32)</f>
        <v>HVMSE</v>
      </c>
      <c r="C32" s="14">
        <v>3998.8</v>
      </c>
      <c r="D32" s="14"/>
      <c r="E32" s="10">
        <f>IF(ISBLANK(C32),0,IF(MAX($C$2:$C$34)=C32,100,C32/(MAX($C$2:$C$34))*100))</f>
        <v>79.976</v>
      </c>
      <c r="F32" s="14"/>
      <c r="G32" s="10">
        <f t="shared" si="0"/>
        <v>79.98</v>
      </c>
    </row>
    <row r="33" spans="1:7" ht="12.75">
      <c r="A33" s="12" t="str">
        <f>IF(ISBLANK('Kombinált ranglista'!A33),"",'Kombinált ranglista'!A33)</f>
        <v>Horváth Imre</v>
      </c>
      <c r="B33" s="12" t="str">
        <f>IF(ISBLANK('Kombinált ranglista'!B33),"",'Kombinált ranglista'!B33)</f>
        <v>Nyíregyháza</v>
      </c>
      <c r="C33" s="14"/>
      <c r="D33" s="14"/>
      <c r="E33" s="10">
        <f>IF(ISBLANK(C33),0,IF(MAX($C$2:$C$34)=C33,100,C33/(MAX($C$2:$C$34))*100))</f>
        <v>0</v>
      </c>
      <c r="F33" s="14"/>
      <c r="G33" s="10">
        <f t="shared" si="0"/>
        <v>0</v>
      </c>
    </row>
    <row r="34" spans="1:7" ht="12.75">
      <c r="A34" s="12" t="str">
        <f>IF(ISBLANK('Kombinált ranglista'!A34),"",'Kombinált ranglista'!A34)</f>
        <v>Vajda Attila</v>
      </c>
      <c r="B34" s="12" t="str">
        <f>IF(ISBLANK('Kombinált ranglista'!B34),"",'Kombinált ranglista'!B34)</f>
        <v>Kiskunfélegyháza</v>
      </c>
      <c r="C34" s="14"/>
      <c r="D34" s="14"/>
      <c r="E34" s="10">
        <f>IF(ISBLANK(C34),0,IF(MAX($C$2:$C$34)=C34,100,C34/(MAX($C$2:$C$34))*100))</f>
        <v>0</v>
      </c>
      <c r="F34" s="14"/>
      <c r="G34" s="10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2" width="18.28125" style="0" customWidth="1"/>
    <col min="3" max="4" width="13.7109375" style="0" customWidth="1"/>
    <col min="5" max="7" width="18.28125" style="0" customWidth="1"/>
  </cols>
  <sheetData>
    <row r="1" spans="1:7" ht="13.5" thickBot="1">
      <c r="A1" s="6" t="s">
        <v>1</v>
      </c>
      <c r="B1" s="7" t="s">
        <v>3</v>
      </c>
      <c r="C1" s="7" t="s">
        <v>2</v>
      </c>
      <c r="D1" s="7" t="s">
        <v>7</v>
      </c>
      <c r="E1" s="8" t="s">
        <v>4</v>
      </c>
      <c r="F1" s="8" t="s">
        <v>5</v>
      </c>
      <c r="G1" s="9" t="s">
        <v>6</v>
      </c>
    </row>
    <row r="2" spans="1:7" ht="12.75">
      <c r="A2" s="12" t="str">
        <f>IF(ISBLANK('Kombinált ranglista'!A2),"",'Kombinált ranglista'!A2)</f>
        <v>Berzéki Marcel</v>
      </c>
      <c r="B2" s="12" t="str">
        <f>IF(ISBLANK('Kombinált ranglista'!B2),"",'Kombinált ranglista'!B2)</f>
        <v>Gödöllő</v>
      </c>
      <c r="C2" s="13"/>
      <c r="D2" s="13"/>
      <c r="E2" s="10">
        <f>IF(ISBLANK(C2),0,IF(MAX($C$2:$C$34)=C2,100,C2/(MAX($C$2:$C$34))*100))</f>
        <v>0</v>
      </c>
      <c r="F2" s="14"/>
      <c r="G2" s="10">
        <f>ROUND(E2+F2,2)</f>
        <v>0</v>
      </c>
    </row>
    <row r="3" spans="1:7" ht="12.75">
      <c r="A3" s="12" t="str">
        <f>IF(ISBLANK('Kombinált ranglista'!A3),"",'Kombinált ranglista'!A3)</f>
        <v>Benyó Zoltán</v>
      </c>
      <c r="B3" s="12" t="str">
        <f>IF(ISBLANK('Kombinált ranglista'!B3),"",'Kombinált ranglista'!B3)</f>
        <v>Kazincbarcika</v>
      </c>
      <c r="C3" s="14">
        <v>3368.51</v>
      </c>
      <c r="D3" s="14"/>
      <c r="E3" s="10">
        <f>IF(ISBLANK(C3),0,IF(MAX($C$2:$C$34)=C3,100,C3/(MAX($C$2:$C$34))*100))</f>
        <v>76.44654544794344</v>
      </c>
      <c r="F3" s="14"/>
      <c r="G3" s="10">
        <f aca="true" t="shared" si="0" ref="G3:G34">ROUND(E3+F3,2)</f>
        <v>76.45</v>
      </c>
    </row>
    <row r="4" spans="1:7" ht="12.75">
      <c r="A4" s="12" t="str">
        <f>IF(ISBLANK('Kombinált ranglista'!A4),"",'Kombinált ranglista'!A4)</f>
        <v>Bodnár Balázs</v>
      </c>
      <c r="B4" s="12" t="str">
        <f>IF(ISBLANK('Kombinált ranglista'!B4),"",'Kombinált ranglista'!B4)</f>
        <v>Miskolc</v>
      </c>
      <c r="C4" s="14"/>
      <c r="D4" s="14"/>
      <c r="E4" s="10">
        <f>IF(ISBLANK(C4),0,IF(MAX($C$2:$C$34)=C4,100,C4/(MAX($C$2:$C$34))*100))</f>
        <v>0</v>
      </c>
      <c r="F4" s="14"/>
      <c r="G4" s="10">
        <f t="shared" si="0"/>
        <v>0</v>
      </c>
    </row>
    <row r="5" spans="1:7" ht="12.75">
      <c r="A5" s="12" t="str">
        <f>IF(ISBLANK('Kombinált ranglista'!A5),"",'Kombinált ranglista'!A5)</f>
        <v>Nyúzó Péter</v>
      </c>
      <c r="B5" s="12" t="str">
        <f>IF(ISBLANK('Kombinált ranglista'!B5),"",'Kombinált ranglista'!B5)</f>
        <v>Kiskunfélegyháza</v>
      </c>
      <c r="C5" s="14"/>
      <c r="D5" s="14"/>
      <c r="E5" s="10">
        <f>IF(ISBLANK(C5),0,IF(MAX($C$2:$C$34)=C5,100,C5/(MAX($C$2:$C$34))*100))</f>
        <v>0</v>
      </c>
      <c r="F5" s="14"/>
      <c r="G5" s="10">
        <f t="shared" si="0"/>
        <v>0</v>
      </c>
    </row>
    <row r="6" spans="1:7" ht="12.75">
      <c r="A6" s="12" t="str">
        <f>IF(ISBLANK('Kombinált ranglista'!A6),"",'Kombinált ranglista'!A6)</f>
        <v>Dobránszky György</v>
      </c>
      <c r="B6" s="12" t="str">
        <f>IF(ISBLANK('Kombinált ranglista'!B6),"",'Kombinált ranglista'!B6)</f>
        <v>Nyíregyháza</v>
      </c>
      <c r="C6" s="14">
        <v>4406.36</v>
      </c>
      <c r="D6" s="14"/>
      <c r="E6" s="10">
        <f>IF(ISBLANK(C6),0,IF(MAX($C$2:$C$34)=C6,100,C6/(MAX($C$2:$C$34))*100))</f>
        <v>100</v>
      </c>
      <c r="F6" s="14"/>
      <c r="G6" s="10">
        <f t="shared" si="0"/>
        <v>100</v>
      </c>
    </row>
    <row r="7" spans="1:7" ht="12.75">
      <c r="A7" s="12" t="str">
        <f>IF(ISBLANK('Kombinált ranglista'!A7),"",'Kombinált ranglista'!A7)</f>
        <v>Forgó József</v>
      </c>
      <c r="B7" s="12" t="str">
        <f>IF(ISBLANK('Kombinált ranglista'!B7),"",'Kombinált ranglista'!B7)</f>
        <v>Kiskunfélegyháza</v>
      </c>
      <c r="C7" s="14">
        <v>3410.72</v>
      </c>
      <c r="D7" s="14"/>
      <c r="E7" s="10">
        <f>IF(ISBLANK(C7),0,IF(MAX($C$2:$C$34)=C7,100,C7/(MAX($C$2:$C$34))*100))</f>
        <v>77.4044789803829</v>
      </c>
      <c r="F7" s="14"/>
      <c r="G7" s="10">
        <f t="shared" si="0"/>
        <v>77.4</v>
      </c>
    </row>
    <row r="8" spans="1:7" ht="12.75">
      <c r="A8" s="12" t="str">
        <f>IF(ISBLANK('Kombinált ranglista'!A8),"",'Kombinált ranglista'!A8)</f>
        <v>Görög György</v>
      </c>
      <c r="B8" s="12" t="str">
        <f>IF(ISBLANK('Kombinált ranglista'!B8),"",'Kombinált ranglista'!B8)</f>
        <v>Szeged</v>
      </c>
      <c r="C8" s="14"/>
      <c r="D8" s="14"/>
      <c r="E8" s="10">
        <f>IF(ISBLANK(C8),0,IF(MAX($C$2:$C$34)=C8,100,C8/(MAX($C$2:$C$34))*100))</f>
        <v>0</v>
      </c>
      <c r="F8" s="14"/>
      <c r="G8" s="10">
        <f t="shared" si="0"/>
        <v>0</v>
      </c>
    </row>
    <row r="9" spans="1:7" ht="12.75">
      <c r="A9" s="12" t="str">
        <f>IF(ISBLANK('Kombinált ranglista'!A9),"",'Kombinált ranglista'!A9)</f>
        <v>Juhász Miklós</v>
      </c>
      <c r="B9" s="12" t="str">
        <f>IF(ISBLANK('Kombinált ranglista'!B9),"",'Kombinált ranglista'!B9)</f>
        <v>Kazincbarcika</v>
      </c>
      <c r="C9" s="14"/>
      <c r="D9" s="14"/>
      <c r="E9" s="10">
        <f>IF(ISBLANK(C9),0,IF(MAX($C$2:$C$34)=C9,100,C9/(MAX($C$2:$C$34))*100))</f>
        <v>0</v>
      </c>
      <c r="F9" s="14"/>
      <c r="G9" s="10">
        <f t="shared" si="0"/>
        <v>0</v>
      </c>
    </row>
    <row r="10" spans="1:7" ht="12.75">
      <c r="A10" s="12" t="str">
        <f>IF(ISBLANK('Kombinált ranglista'!A10),"",'Kombinált ranglista'!A10)</f>
        <v>Kántor Gergő</v>
      </c>
      <c r="B10" s="12" t="str">
        <f>IF(ISBLANK('Kombinált ranglista'!B10),"",'Kombinált ranglista'!B10)</f>
        <v>Nyíregyháza</v>
      </c>
      <c r="C10" s="14"/>
      <c r="D10" s="14"/>
      <c r="E10" s="10">
        <f>IF(ISBLANK(C10),0,IF(MAX($C$2:$C$34)=C10,100,C10/(MAX($C$2:$C$34))*100))</f>
        <v>0</v>
      </c>
      <c r="F10" s="14"/>
      <c r="G10" s="10">
        <f t="shared" si="0"/>
        <v>0</v>
      </c>
    </row>
    <row r="11" spans="1:7" ht="12.75">
      <c r="A11" s="12" t="str">
        <f>IF(ISBLANK('Kombinált ranglista'!A11),"",'Kombinált ranglista'!A11)</f>
        <v>Kornó István</v>
      </c>
      <c r="B11" s="12" t="str">
        <f>IF(ISBLANK('Kombinált ranglista'!B11),"",'Kombinált ranglista'!B11)</f>
        <v>Budapest</v>
      </c>
      <c r="C11" s="14"/>
      <c r="D11" s="14"/>
      <c r="E11" s="10">
        <f>IF(ISBLANK(C11),0,IF(MAX($C$2:$C$34)=C11,100,C11/(MAX($C$2:$C$34))*100))</f>
        <v>0</v>
      </c>
      <c r="F11" s="14"/>
      <c r="G11" s="10">
        <f t="shared" si="0"/>
        <v>0</v>
      </c>
    </row>
    <row r="12" spans="1:7" ht="12.75">
      <c r="A12" s="12" t="str">
        <f>IF(ISBLANK('Kombinált ranglista'!A12),"",'Kombinált ranglista'!A12)</f>
        <v>Köteles Ádám</v>
      </c>
      <c r="B12" s="12" t="str">
        <f>IF(ISBLANK('Kombinált ranglista'!B12),"",'Kombinált ranglista'!B12)</f>
        <v>Miskolc</v>
      </c>
      <c r="C12" s="14"/>
      <c r="D12" s="14"/>
      <c r="E12" s="10">
        <f>IF(ISBLANK(C12),0,IF(MAX($C$2:$C$34)=C12,100,C12/(MAX($C$2:$C$34))*100))</f>
        <v>0</v>
      </c>
      <c r="F12" s="14"/>
      <c r="G12" s="10">
        <f t="shared" si="0"/>
        <v>0</v>
      </c>
    </row>
    <row r="13" spans="1:7" ht="12.75">
      <c r="A13" s="12" t="str">
        <f>IF(ISBLANK('Kombinált ranglista'!A13),"",'Kombinált ranglista'!A13)</f>
        <v>Máté Béla</v>
      </c>
      <c r="B13" s="12" t="str">
        <f>IF(ISBLANK('Kombinált ranglista'!B13),"",'Kombinált ranglista'!B13)</f>
        <v>Miskolc</v>
      </c>
      <c r="C13" s="14"/>
      <c r="D13" s="14"/>
      <c r="E13" s="10">
        <f>IF(ISBLANK(C13),0,IF(MAX($C$2:$C$34)=C13,100,C13/(MAX($C$2:$C$34))*100))</f>
        <v>0</v>
      </c>
      <c r="F13" s="14"/>
      <c r="G13" s="10">
        <f t="shared" si="0"/>
        <v>0</v>
      </c>
    </row>
    <row r="14" spans="1:7" ht="12.75">
      <c r="A14" s="12" t="str">
        <f>IF(ISBLANK('Kombinált ranglista'!A14),"",'Kombinált ranglista'!A14)</f>
        <v>Páskai Ferenc</v>
      </c>
      <c r="B14" s="12" t="str">
        <f>IF(ISBLANK('Kombinált ranglista'!B14),"",'Kombinált ranglista'!B14)</f>
        <v>Nyíregyháza</v>
      </c>
      <c r="C14" s="14"/>
      <c r="D14" s="14"/>
      <c r="E14" s="10">
        <f>IF(ISBLANK(C14),0,IF(MAX($C$2:$C$34)=C14,100,C14/(MAX($C$2:$C$34))*100))</f>
        <v>0</v>
      </c>
      <c r="F14" s="14"/>
      <c r="G14" s="10">
        <f t="shared" si="0"/>
        <v>0</v>
      </c>
    </row>
    <row r="15" spans="1:7" ht="12.75">
      <c r="A15" s="12" t="str">
        <f>IF(ISBLANK('Kombinált ranglista'!A15),"",'Kombinált ranglista'!A15)</f>
        <v>Posszert Gyula</v>
      </c>
      <c r="B15" s="12" t="str">
        <f>IF(ISBLANK('Kombinált ranglista'!B15),"",'Kombinált ranglista'!B15)</f>
        <v>Kiskunfélegyháza</v>
      </c>
      <c r="C15" s="14">
        <v>3202.2</v>
      </c>
      <c r="D15" s="14"/>
      <c r="E15" s="10">
        <f>IF(ISBLANK(C15),0,IF(MAX($C$2:$C$34)=C15,100,C15/(MAX($C$2:$C$34))*100))</f>
        <v>72.67222832451276</v>
      </c>
      <c r="F15" s="14"/>
      <c r="G15" s="10">
        <f t="shared" si="0"/>
        <v>72.67</v>
      </c>
    </row>
    <row r="16" spans="1:7" ht="12.75">
      <c r="A16" s="12" t="str">
        <f>IF(ISBLANK('Kombinált ranglista'!A16),"",'Kombinált ranglista'!A16)</f>
        <v>Rábel András</v>
      </c>
      <c r="B16" s="12" t="str">
        <f>IF(ISBLANK('Kombinált ranglista'!B16),"",'Kombinált ranglista'!B16)</f>
        <v>Szeged</v>
      </c>
      <c r="C16" s="14"/>
      <c r="D16" s="14"/>
      <c r="E16" s="10">
        <f>IF(ISBLANK(C16),0,IF(MAX($C$2:$C$34)=C16,100,C16/(MAX($C$2:$C$34))*100))</f>
        <v>0</v>
      </c>
      <c r="F16" s="14"/>
      <c r="G16" s="10">
        <f t="shared" si="0"/>
        <v>0</v>
      </c>
    </row>
    <row r="17" spans="1:7" ht="12.75">
      <c r="A17" s="12" t="str">
        <f>IF(ISBLANK('Kombinált ranglista'!A17),"",'Kombinált ranglista'!A17)</f>
        <v>Szokol Roland</v>
      </c>
      <c r="B17" s="12" t="str">
        <f>IF(ISBLANK('Kombinált ranglista'!B17),"",'Kombinált ranglista'!B17)</f>
        <v>Kazincbarcika</v>
      </c>
      <c r="C17" s="14"/>
      <c r="D17" s="14"/>
      <c r="E17" s="10">
        <f>IF(ISBLANK(C17),0,IF(MAX($C$2:$C$34)=C17,100,C17/(MAX($C$2:$C$34))*100))</f>
        <v>0</v>
      </c>
      <c r="F17" s="14"/>
      <c r="G17" s="10">
        <f t="shared" si="0"/>
        <v>0</v>
      </c>
    </row>
    <row r="18" spans="1:7" ht="12.75">
      <c r="A18" s="12" t="str">
        <f>IF(ISBLANK('Kombinált ranglista'!A18),"",'Kombinált ranglista'!A18)</f>
        <v>Varga Zoltán</v>
      </c>
      <c r="B18" s="12" t="str">
        <f>IF(ISBLANK('Kombinált ranglista'!B18),"",'Kombinált ranglista'!B18)</f>
        <v>Kazincbarcika</v>
      </c>
      <c r="C18" s="14"/>
      <c r="D18" s="14"/>
      <c r="E18" s="10">
        <f>IF(ISBLANK(C18),0,IF(MAX($C$2:$C$34)=C18,100,C18/(MAX($C$2:$C$34))*100))</f>
        <v>0</v>
      </c>
      <c r="F18" s="14"/>
      <c r="G18" s="10">
        <f t="shared" si="0"/>
        <v>0</v>
      </c>
    </row>
    <row r="19" spans="1:7" ht="12.75">
      <c r="A19" s="12" t="str">
        <f>IF(ISBLANK('Kombinált ranglista'!A19),"",'Kombinált ranglista'!A19)</f>
        <v>Vörös Endre</v>
      </c>
      <c r="B19" s="12" t="str">
        <f>IF(ISBLANK('Kombinált ranglista'!B19),"",'Kombinált ranglista'!B19)</f>
        <v>Szeged</v>
      </c>
      <c r="C19" s="14">
        <v>4076.9</v>
      </c>
      <c r="D19" s="14"/>
      <c r="E19" s="10">
        <f>IF(ISBLANK(C19),0,IF(MAX($C$2:$C$34)=C19,100,C19/(MAX($C$2:$C$34))*100))</f>
        <v>92.52308027487541</v>
      </c>
      <c r="F19" s="14"/>
      <c r="G19" s="10">
        <f t="shared" si="0"/>
        <v>92.52</v>
      </c>
    </row>
    <row r="20" spans="1:7" ht="12.75">
      <c r="A20" s="12" t="str">
        <f>IF(ISBLANK('Kombinált ranglista'!A20),"",'Kombinált ranglista'!A20)</f>
        <v>Szeri András</v>
      </c>
      <c r="B20" s="12" t="str">
        <f>IF(ISBLANK('Kombinált ranglista'!B20),"",'Kombinált ranglista'!B20)</f>
        <v>Kiskunfélegyháza</v>
      </c>
      <c r="C20" s="14">
        <v>4184.22</v>
      </c>
      <c r="D20" s="14"/>
      <c r="E20" s="10">
        <f>IF(ISBLANK(C20),0,IF(MAX($C$2:$C$34)=C20,100,C20/(MAX($C$2:$C$34))*100))</f>
        <v>94.95865067765685</v>
      </c>
      <c r="F20" s="14"/>
      <c r="G20" s="10">
        <f t="shared" si="0"/>
        <v>94.96</v>
      </c>
    </row>
    <row r="21" spans="1:7" ht="12.75">
      <c r="A21" s="12" t="str">
        <f>IF(ISBLANK('Kombinált ranglista'!A21),"",'Kombinált ranglista'!A21)</f>
        <v>Szarka László</v>
      </c>
      <c r="B21" s="12" t="str">
        <f>IF(ISBLANK('Kombinált ranglista'!B21),"",'Kombinált ranglista'!B21)</f>
        <v>Budapest</v>
      </c>
      <c r="C21" s="14"/>
      <c r="D21" s="14"/>
      <c r="E21" s="10">
        <f>IF(ISBLANK(C21),0,IF(MAX($C$2:$C$34)=C21,100,C21/(MAX($C$2:$C$34))*100))</f>
        <v>0</v>
      </c>
      <c r="F21" s="14"/>
      <c r="G21" s="10">
        <f t="shared" si="0"/>
        <v>0</v>
      </c>
    </row>
    <row r="22" spans="1:7" ht="12.75">
      <c r="A22" s="12" t="str">
        <f>IF(ISBLANK('Kombinált ranglista'!A22),"",'Kombinált ranglista'!A22)</f>
        <v>Horváth János </v>
      </c>
      <c r="B22" s="12" t="str">
        <f>IF(ISBLANK('Kombinált ranglista'!B22),"",'Kombinált ranglista'!B22)</f>
        <v>Kiskunf.</v>
      </c>
      <c r="C22" s="14"/>
      <c r="D22" s="14"/>
      <c r="E22" s="10">
        <f>IF(ISBLANK(C22),0,IF(MAX($C$2:$C$34)=C22,100,C22/(MAX($C$2:$C$34))*100))</f>
        <v>0</v>
      </c>
      <c r="F22" s="14"/>
      <c r="G22" s="10">
        <f t="shared" si="0"/>
        <v>0</v>
      </c>
    </row>
    <row r="23" spans="1:7" ht="12.75">
      <c r="A23" s="12" t="str">
        <f>IF(ISBLANK('Kombinált ranglista'!A23),"",'Kombinált ranglista'!A23)</f>
        <v>Debreczeni Oszkár</v>
      </c>
      <c r="B23" s="12" t="str">
        <f>IF(ISBLANK('Kombinált ranglista'!B23),"",'Kombinált ranglista'!B23)</f>
        <v>Herend</v>
      </c>
      <c r="C23" s="14"/>
      <c r="D23" s="14"/>
      <c r="E23" s="10">
        <f>IF(ISBLANK(C23),0,IF(MAX($C$2:$C$34)=C23,100,C23/(MAX($C$2:$C$34))*100))</f>
        <v>0</v>
      </c>
      <c r="F23" s="14"/>
      <c r="G23" s="10">
        <f t="shared" si="0"/>
        <v>0</v>
      </c>
    </row>
    <row r="24" spans="1:7" ht="12.75">
      <c r="A24" s="12" t="str">
        <f>IF(ISBLANK('Kombinált ranglista'!A24),"",'Kombinált ranglista'!A24)</f>
        <v>Kaszap Imre</v>
      </c>
      <c r="B24" s="12" t="str">
        <f>IF(ISBLANK('Kombinált ranglista'!B24),"",'Kombinált ranglista'!B24)</f>
        <v>Kiskunhalas</v>
      </c>
      <c r="C24" s="14">
        <v>3100.19</v>
      </c>
      <c r="D24" s="14"/>
      <c r="E24" s="10">
        <f>IF(ISBLANK(C24),0,IF(MAX($C$2:$C$34)=C24,100,C24/(MAX($C$2:$C$34))*100))</f>
        <v>70.35716555161177</v>
      </c>
      <c r="F24" s="14"/>
      <c r="G24" s="10">
        <f t="shared" si="0"/>
        <v>70.36</v>
      </c>
    </row>
    <row r="25" spans="1:7" ht="12.75">
      <c r="A25" s="12" t="str">
        <f>IF(ISBLANK('Kombinált ranglista'!A25),"",'Kombinált ranglista'!A25)</f>
        <v>Megyeri László</v>
      </c>
      <c r="B25" s="12" t="str">
        <f>IF(ISBLANK('Kombinált ranglista'!B25),"",'Kombinált ranglista'!B25)</f>
        <v>Miskolc</v>
      </c>
      <c r="C25" s="14"/>
      <c r="D25" s="14"/>
      <c r="E25" s="10">
        <f>IF(ISBLANK(C25),0,IF(MAX($C$2:$C$34)=C25,100,C25/(MAX($C$2:$C$34))*100))</f>
        <v>0</v>
      </c>
      <c r="F25" s="14"/>
      <c r="G25" s="10">
        <f t="shared" si="0"/>
        <v>0</v>
      </c>
    </row>
    <row r="26" spans="1:7" ht="12.75">
      <c r="A26" s="12" t="str">
        <f>IF(ISBLANK('Kombinált ranglista'!A26),"",'Kombinált ranglista'!A26)</f>
        <v>Oroszi Tibor</v>
      </c>
      <c r="B26" s="12" t="str">
        <f>IF(ISBLANK('Kombinált ranglista'!B26),"",'Kombinált ranglista'!B26)</f>
        <v>Nagykáta</v>
      </c>
      <c r="C26" s="14"/>
      <c r="D26" s="14"/>
      <c r="E26" s="10">
        <f>IF(ISBLANK(C26),0,IF(MAX($C$2:$C$34)=C26,100,C26/(MAX($C$2:$C$34))*100))</f>
        <v>0</v>
      </c>
      <c r="F26" s="14"/>
      <c r="G26" s="10">
        <f t="shared" si="0"/>
        <v>0</v>
      </c>
    </row>
    <row r="27" spans="1:7" ht="12.75">
      <c r="A27" s="12" t="str">
        <f>IF(ISBLANK('Kombinált ranglista'!A27),"",'Kombinált ranglista'!A27)</f>
        <v>Viraszkó Pál </v>
      </c>
      <c r="B27" s="12" t="str">
        <f>IF(ISBLANK('Kombinált ranglista'!B27),"",'Kombinált ranglista'!B27)</f>
        <v>Nyíregyháza</v>
      </c>
      <c r="C27" s="14"/>
      <c r="D27" s="14"/>
      <c r="E27" s="10">
        <f>IF(ISBLANK(C27),0,IF(MAX($C$2:$C$34)=C27,100,C27/(MAX($C$2:$C$34))*100))</f>
        <v>0</v>
      </c>
      <c r="F27" s="14"/>
      <c r="G27" s="10">
        <f t="shared" si="0"/>
        <v>0</v>
      </c>
    </row>
    <row r="28" spans="1:7" ht="12.75">
      <c r="A28" s="12" t="str">
        <f>IF(ISBLANK('Kombinált ranglista'!A28),"",'Kombinált ranglista'!A28)</f>
        <v>Verőczey Gábor</v>
      </c>
      <c r="B28" s="12" t="str">
        <f>IF(ISBLANK('Kombinált ranglista'!B28),"",'Kombinált ranglista'!B28)</f>
        <v>Szeged</v>
      </c>
      <c r="C28" s="14"/>
      <c r="D28" s="14"/>
      <c r="E28" s="10">
        <f>IF(ISBLANK(C28),0,IF(MAX($C$2:$C$34)=C28,100,C28/(MAX($C$2:$C$34))*100))</f>
        <v>0</v>
      </c>
      <c r="F28" s="14"/>
      <c r="G28" s="10">
        <f t="shared" si="0"/>
        <v>0</v>
      </c>
    </row>
    <row r="29" spans="1:7" ht="12.75">
      <c r="A29" s="12" t="str">
        <f>IF(ISBLANK('Kombinált ranglista'!A29),"",'Kombinált ranglista'!A29)</f>
        <v>Augusztin Károly</v>
      </c>
      <c r="B29" s="12" t="str">
        <f>IF(ISBLANK('Kombinált ranglista'!B29),"",'Kombinált ranglista'!B29)</f>
        <v>Budapest Mod.klub</v>
      </c>
      <c r="C29" s="14"/>
      <c r="D29" s="14"/>
      <c r="E29" s="10">
        <f>IF(ISBLANK(C29),0,IF(MAX($C$2:$C$34)=C29,100,C29/(MAX($C$2:$C$34))*100))</f>
        <v>0</v>
      </c>
      <c r="F29" s="14"/>
      <c r="G29" s="10">
        <f t="shared" si="0"/>
        <v>0</v>
      </c>
    </row>
    <row r="30" spans="1:7" ht="12.75">
      <c r="A30" s="12" t="str">
        <f>IF(ISBLANK('Kombinált ranglista'!A30),"",'Kombinált ranglista'!A30)</f>
        <v>Molnár Sándor</v>
      </c>
      <c r="B30" s="12" t="str">
        <f>IF(ISBLANK('Kombinált ranglista'!B30),"",'Kombinált ranglista'!B30)</f>
        <v>HVMSE</v>
      </c>
      <c r="C30" s="14"/>
      <c r="D30" s="14"/>
      <c r="E30" s="10">
        <f>IF(ISBLANK(C30),0,IF(MAX($C$2:$C$34)=C30,100,C30/(MAX($C$2:$C$34))*100))</f>
        <v>0</v>
      </c>
      <c r="F30" s="14"/>
      <c r="G30" s="10">
        <f t="shared" si="0"/>
        <v>0</v>
      </c>
    </row>
    <row r="31" spans="1:7" ht="12.75">
      <c r="A31" s="12" t="str">
        <f>IF(ISBLANK('Kombinált ranglista'!A31),"",'Kombinált ranglista'!A31)</f>
        <v>Berta Gábor</v>
      </c>
      <c r="B31" s="12" t="str">
        <f>IF(ISBLANK('Kombinált ranglista'!B31),"",'Kombinált ranglista'!B31)</f>
        <v>HVMSE</v>
      </c>
      <c r="C31" s="14"/>
      <c r="D31" s="14"/>
      <c r="E31" s="10">
        <f>IF(ISBLANK(C31),0,IF(MAX($C$2:$C$34)=C31,100,C31/(MAX($C$2:$C$34))*100))</f>
        <v>0</v>
      </c>
      <c r="F31" s="14"/>
      <c r="G31" s="10">
        <f t="shared" si="0"/>
        <v>0</v>
      </c>
    </row>
    <row r="32" spans="1:7" ht="12.75">
      <c r="A32" s="12" t="str">
        <f>IF(ISBLANK('Kombinált ranglista'!A32),"",'Kombinált ranglista'!A32)</f>
        <v>Imre Csaba</v>
      </c>
      <c r="B32" s="12" t="str">
        <f>IF(ISBLANK('Kombinált ranglista'!B32),"",'Kombinált ranglista'!B32)</f>
        <v>HVMSE</v>
      </c>
      <c r="C32" s="14"/>
      <c r="D32" s="14"/>
      <c r="E32" s="10">
        <f>IF(ISBLANK(C32),0,IF(MAX($C$2:$C$34)=C32,100,C32/(MAX($C$2:$C$34))*100))</f>
        <v>0</v>
      </c>
      <c r="F32" s="14"/>
      <c r="G32" s="10">
        <f t="shared" si="0"/>
        <v>0</v>
      </c>
    </row>
    <row r="33" spans="1:7" ht="12.75">
      <c r="A33" s="12" t="str">
        <f>IF(ISBLANK('Kombinált ranglista'!A33),"",'Kombinált ranglista'!A33)</f>
        <v>Horváth Imre</v>
      </c>
      <c r="B33" s="12" t="str">
        <f>IF(ISBLANK('Kombinált ranglista'!B33),"",'Kombinált ranglista'!B33)</f>
        <v>Nyíregyháza</v>
      </c>
      <c r="C33" s="14"/>
      <c r="D33" s="14"/>
      <c r="E33" s="10">
        <f>IF(ISBLANK(C33),0,IF(MAX($C$2:$C$34)=C33,100,C33/(MAX($C$2:$C$34))*100))</f>
        <v>0</v>
      </c>
      <c r="F33" s="14"/>
      <c r="G33" s="10">
        <f t="shared" si="0"/>
        <v>0</v>
      </c>
    </row>
    <row r="34" spans="1:7" ht="12.75">
      <c r="A34" s="12" t="str">
        <f>IF(ISBLANK('Kombinált ranglista'!A34),"",'Kombinált ranglista'!A34)</f>
        <v>Vajda Attila</v>
      </c>
      <c r="B34" s="12" t="str">
        <f>IF(ISBLANK('Kombinált ranglista'!B34),"",'Kombinált ranglista'!B34)</f>
        <v>Kiskunfélegyháza</v>
      </c>
      <c r="C34" s="14"/>
      <c r="D34" s="14"/>
      <c r="E34" s="10">
        <f>IF(ISBLANK(C34),0,IF(MAX($C$2:$C$34)=C34,100,C34/(MAX($C$2:$C$34))*100))</f>
        <v>0</v>
      </c>
      <c r="F34" s="14"/>
      <c r="G34" s="10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2" width="18.28125" style="0" customWidth="1"/>
    <col min="3" max="4" width="13.7109375" style="0" customWidth="1"/>
    <col min="5" max="7" width="18.28125" style="0" customWidth="1"/>
  </cols>
  <sheetData>
    <row r="1" spans="1:7" ht="13.5" thickBot="1">
      <c r="A1" s="6" t="s">
        <v>1</v>
      </c>
      <c r="B1" s="7" t="s">
        <v>3</v>
      </c>
      <c r="C1" s="7" t="s">
        <v>2</v>
      </c>
      <c r="D1" s="7" t="s">
        <v>7</v>
      </c>
      <c r="E1" s="8" t="s">
        <v>4</v>
      </c>
      <c r="F1" s="8" t="s">
        <v>5</v>
      </c>
      <c r="G1" s="9" t="s">
        <v>6</v>
      </c>
    </row>
    <row r="2" spans="1:7" ht="12.75">
      <c r="A2" s="12" t="str">
        <f>IF(ISBLANK('Kombinált ranglista'!A2),"",'Kombinált ranglista'!A2)</f>
        <v>Berzéki Marcel</v>
      </c>
      <c r="B2" s="12" t="str">
        <f>IF(ISBLANK('Kombinált ranglista'!B2),"",'Kombinált ranglista'!B2)</f>
        <v>Gödöllő</v>
      </c>
      <c r="C2" s="13"/>
      <c r="D2" s="13"/>
      <c r="E2" s="10">
        <f>IF(ISBLANK(C2),0,IF(MAX($C$2:$C$34)=C2,100,C2/(MAX($C$2:$C$34))*100))</f>
        <v>0</v>
      </c>
      <c r="F2" s="14"/>
      <c r="G2" s="10">
        <f>ROUND(E2+F2,2)</f>
        <v>0</v>
      </c>
    </row>
    <row r="3" spans="1:7" ht="12.75">
      <c r="A3" s="12" t="str">
        <f>IF(ISBLANK('Kombinált ranglista'!A3),"",'Kombinált ranglista'!A3)</f>
        <v>Benyó Zoltán</v>
      </c>
      <c r="B3" s="12" t="str">
        <f>IF(ISBLANK('Kombinált ranglista'!B3),"",'Kombinált ranglista'!B3)</f>
        <v>Kazincbarcika</v>
      </c>
      <c r="C3" s="14"/>
      <c r="D3" s="14"/>
      <c r="E3" s="10">
        <f>IF(ISBLANK(C3),0,IF(MAX($C$2:$C$34)=C3,100,C3/(MAX($C$2:$C$34))*100))</f>
        <v>0</v>
      </c>
      <c r="F3" s="14"/>
      <c r="G3" s="10">
        <f aca="true" t="shared" si="0" ref="G3:G34">ROUND(E3+F3,2)</f>
        <v>0</v>
      </c>
    </row>
    <row r="4" spans="1:7" ht="12.75">
      <c r="A4" s="12" t="str">
        <f>IF(ISBLANK('Kombinált ranglista'!A4),"",'Kombinált ranglista'!A4)</f>
        <v>Bodnár Balázs</v>
      </c>
      <c r="B4" s="12" t="str">
        <f>IF(ISBLANK('Kombinált ranglista'!B4),"",'Kombinált ranglista'!B4)</f>
        <v>Miskolc</v>
      </c>
      <c r="C4" s="14"/>
      <c r="D4" s="14"/>
      <c r="E4" s="10">
        <f>IF(ISBLANK(C4),0,IF(MAX($C$2:$C$34)=C4,100,C4/(MAX($C$2:$C$34))*100))</f>
        <v>0</v>
      </c>
      <c r="F4" s="14"/>
      <c r="G4" s="10">
        <f t="shared" si="0"/>
        <v>0</v>
      </c>
    </row>
    <row r="5" spans="1:7" ht="12.75">
      <c r="A5" s="12" t="str">
        <f>IF(ISBLANK('Kombinált ranglista'!A5),"",'Kombinált ranglista'!A5)</f>
        <v>Nyúzó Péter</v>
      </c>
      <c r="B5" s="12" t="str">
        <f>IF(ISBLANK('Kombinált ranglista'!B5),"",'Kombinált ranglista'!B5)</f>
        <v>Kiskunfélegyháza</v>
      </c>
      <c r="C5" s="14"/>
      <c r="D5" s="14"/>
      <c r="E5" s="10">
        <f>IF(ISBLANK(C5),0,IF(MAX($C$2:$C$34)=C5,100,C5/(MAX($C$2:$C$34))*100))</f>
        <v>0</v>
      </c>
      <c r="F5" s="14"/>
      <c r="G5" s="10">
        <f t="shared" si="0"/>
        <v>0</v>
      </c>
    </row>
    <row r="6" spans="1:7" ht="12.75">
      <c r="A6" s="12" t="str">
        <f>IF(ISBLANK('Kombinált ranglista'!A6),"",'Kombinált ranglista'!A6)</f>
        <v>Dobránszky György</v>
      </c>
      <c r="B6" s="12" t="str">
        <f>IF(ISBLANK('Kombinált ranglista'!B6),"",'Kombinált ranglista'!B6)</f>
        <v>Nyíregyháza</v>
      </c>
      <c r="C6" s="14">
        <v>4957.14</v>
      </c>
      <c r="D6" s="14"/>
      <c r="E6" s="10">
        <f>IF(ISBLANK(C6),0,IF(MAX($C$2:$C$34)=C6,100,C6/(MAX($C$2:$C$34))*100))</f>
        <v>99.61557552142469</v>
      </c>
      <c r="F6" s="14"/>
      <c r="G6" s="10">
        <f t="shared" si="0"/>
        <v>99.62</v>
      </c>
    </row>
    <row r="7" spans="1:7" ht="12.75">
      <c r="A7" s="12" t="str">
        <f>IF(ISBLANK('Kombinált ranglista'!A7),"",'Kombinált ranglista'!A7)</f>
        <v>Forgó József</v>
      </c>
      <c r="B7" s="12" t="str">
        <f>IF(ISBLANK('Kombinált ranglista'!B7),"",'Kombinált ranglista'!B7)</f>
        <v>Kiskunfélegyháza</v>
      </c>
      <c r="C7" s="14">
        <v>4919.73</v>
      </c>
      <c r="D7" s="14"/>
      <c r="E7" s="10">
        <f>IF(ISBLANK(C7),0,IF(MAX($C$2:$C$34)=C7,100,C7/(MAX($C$2:$C$34))*100))</f>
        <v>98.86380763101678</v>
      </c>
      <c r="F7" s="14"/>
      <c r="G7" s="10">
        <f t="shared" si="0"/>
        <v>98.86</v>
      </c>
    </row>
    <row r="8" spans="1:7" ht="12.75">
      <c r="A8" s="12" t="str">
        <f>IF(ISBLANK('Kombinált ranglista'!A8),"",'Kombinált ranglista'!A8)</f>
        <v>Görög György</v>
      </c>
      <c r="B8" s="12" t="str">
        <f>IF(ISBLANK('Kombinált ranglista'!B8),"",'Kombinált ranglista'!B8)</f>
        <v>Szeged</v>
      </c>
      <c r="C8" s="14"/>
      <c r="D8" s="14"/>
      <c r="E8" s="10">
        <f>IF(ISBLANK(C8),0,IF(MAX($C$2:$C$34)=C8,100,C8/(MAX($C$2:$C$34))*100))</f>
        <v>0</v>
      </c>
      <c r="F8" s="14"/>
      <c r="G8" s="10">
        <f t="shared" si="0"/>
        <v>0</v>
      </c>
    </row>
    <row r="9" spans="1:7" ht="12.75">
      <c r="A9" s="12" t="str">
        <f>IF(ISBLANK('Kombinált ranglista'!A9),"",'Kombinált ranglista'!A9)</f>
        <v>Juhász Miklós</v>
      </c>
      <c r="B9" s="12" t="str">
        <f>IF(ISBLANK('Kombinált ranglista'!B9),"",'Kombinált ranglista'!B9)</f>
        <v>Kazincbarcika</v>
      </c>
      <c r="C9" s="14"/>
      <c r="D9" s="14"/>
      <c r="E9" s="10">
        <f>IF(ISBLANK(C9),0,IF(MAX($C$2:$C$34)=C9,100,C9/(MAX($C$2:$C$34))*100))</f>
        <v>0</v>
      </c>
      <c r="F9" s="14"/>
      <c r="G9" s="10">
        <f t="shared" si="0"/>
        <v>0</v>
      </c>
    </row>
    <row r="10" spans="1:7" ht="12.75">
      <c r="A10" s="12" t="str">
        <f>IF(ISBLANK('Kombinált ranglista'!A10),"",'Kombinált ranglista'!A10)</f>
        <v>Kántor Gergő</v>
      </c>
      <c r="B10" s="12" t="str">
        <f>IF(ISBLANK('Kombinált ranglista'!B10),"",'Kombinált ranglista'!B10)</f>
        <v>Nyíregyháza</v>
      </c>
      <c r="C10" s="14">
        <v>4934.49</v>
      </c>
      <c r="D10" s="14"/>
      <c r="E10" s="10">
        <f>IF(ISBLANK(C10),0,IF(MAX($C$2:$C$34)=C10,100,C10/(MAX($C$2:$C$34))*100))</f>
        <v>99.16041533116167</v>
      </c>
      <c r="F10" s="14"/>
      <c r="G10" s="10">
        <f t="shared" si="0"/>
        <v>99.16</v>
      </c>
    </row>
    <row r="11" spans="1:7" ht="12.75">
      <c r="A11" s="12" t="str">
        <f>IF(ISBLANK('Kombinált ranglista'!A11),"",'Kombinált ranglista'!A11)</f>
        <v>Kornó István</v>
      </c>
      <c r="B11" s="12" t="str">
        <f>IF(ISBLANK('Kombinált ranglista'!B11),"",'Kombinált ranglista'!B11)</f>
        <v>Budapest</v>
      </c>
      <c r="C11" s="14"/>
      <c r="D11" s="14"/>
      <c r="E11" s="10">
        <f>IF(ISBLANK(C11),0,IF(MAX($C$2:$C$34)=C11,100,C11/(MAX($C$2:$C$34))*100))</f>
        <v>0</v>
      </c>
      <c r="F11" s="14"/>
      <c r="G11" s="10">
        <f t="shared" si="0"/>
        <v>0</v>
      </c>
    </row>
    <row r="12" spans="1:7" ht="12.75">
      <c r="A12" s="12" t="str">
        <f>IF(ISBLANK('Kombinált ranglista'!A12),"",'Kombinált ranglista'!A12)</f>
        <v>Köteles Ádám</v>
      </c>
      <c r="B12" s="12" t="str">
        <f>IF(ISBLANK('Kombinált ranglista'!B12),"",'Kombinált ranglista'!B12)</f>
        <v>Miskolc</v>
      </c>
      <c r="C12" s="14"/>
      <c r="D12" s="14"/>
      <c r="E12" s="10">
        <f>IF(ISBLANK(C12),0,IF(MAX($C$2:$C$34)=C12,100,C12/(MAX($C$2:$C$34))*100))</f>
        <v>0</v>
      </c>
      <c r="F12" s="14"/>
      <c r="G12" s="10">
        <f t="shared" si="0"/>
        <v>0</v>
      </c>
    </row>
    <row r="13" spans="1:7" ht="12.75">
      <c r="A13" s="12" t="str">
        <f>IF(ISBLANK('Kombinált ranglista'!A13),"",'Kombinált ranglista'!A13)</f>
        <v>Máté Béla</v>
      </c>
      <c r="B13" s="12" t="str">
        <f>IF(ISBLANK('Kombinált ranglista'!B13),"",'Kombinált ranglista'!B13)</f>
        <v>Miskolc</v>
      </c>
      <c r="C13" s="14"/>
      <c r="D13" s="14"/>
      <c r="E13" s="10">
        <f>IF(ISBLANK(C13),0,IF(MAX($C$2:$C$34)=C13,100,C13/(MAX($C$2:$C$34))*100))</f>
        <v>0</v>
      </c>
      <c r="F13" s="14"/>
      <c r="G13" s="10">
        <f t="shared" si="0"/>
        <v>0</v>
      </c>
    </row>
    <row r="14" spans="1:7" ht="12.75">
      <c r="A14" s="12" t="str">
        <f>IF(ISBLANK('Kombinált ranglista'!A14),"",'Kombinált ranglista'!A14)</f>
        <v>Páskai Ferenc</v>
      </c>
      <c r="B14" s="12" t="str">
        <f>IF(ISBLANK('Kombinált ranglista'!B14),"",'Kombinált ranglista'!B14)</f>
        <v>Nyíregyháza</v>
      </c>
      <c r="C14" s="14"/>
      <c r="D14" s="14"/>
      <c r="E14" s="10">
        <f>IF(ISBLANK(C14),0,IF(MAX($C$2:$C$34)=C14,100,C14/(MAX($C$2:$C$34))*100))</f>
        <v>0</v>
      </c>
      <c r="F14" s="14"/>
      <c r="G14" s="10">
        <f t="shared" si="0"/>
        <v>0</v>
      </c>
    </row>
    <row r="15" spans="1:7" ht="12.75">
      <c r="A15" s="12" t="str">
        <f>IF(ISBLANK('Kombinált ranglista'!A15),"",'Kombinált ranglista'!A15)</f>
        <v>Posszert Gyula</v>
      </c>
      <c r="B15" s="12" t="str">
        <f>IF(ISBLANK('Kombinált ranglista'!B15),"",'Kombinált ranglista'!B15)</f>
        <v>Kiskunfélegyháza</v>
      </c>
      <c r="C15" s="14">
        <v>4461.91</v>
      </c>
      <c r="D15" s="14"/>
      <c r="E15" s="10">
        <f>IF(ISBLANK(C15),0,IF(MAX($C$2:$C$34)=C15,100,C15/(MAX($C$2:$C$34))*100))</f>
        <v>89.66374412963926</v>
      </c>
      <c r="F15" s="14"/>
      <c r="G15" s="10">
        <f t="shared" si="0"/>
        <v>89.66</v>
      </c>
    </row>
    <row r="16" spans="1:7" ht="12.75">
      <c r="A16" s="12" t="str">
        <f>IF(ISBLANK('Kombinált ranglista'!A16),"",'Kombinált ranglista'!A16)</f>
        <v>Rábel András</v>
      </c>
      <c r="B16" s="12" t="str">
        <f>IF(ISBLANK('Kombinált ranglista'!B16),"",'Kombinált ranglista'!B16)</f>
        <v>Szeged</v>
      </c>
      <c r="C16" s="14"/>
      <c r="D16" s="14"/>
      <c r="E16" s="10">
        <f>IF(ISBLANK(C16),0,IF(MAX($C$2:$C$34)=C16,100,C16/(MAX($C$2:$C$34))*100))</f>
        <v>0</v>
      </c>
      <c r="F16" s="14"/>
      <c r="G16" s="10">
        <f t="shared" si="0"/>
        <v>0</v>
      </c>
    </row>
    <row r="17" spans="1:7" ht="12.75">
      <c r="A17" s="12" t="str">
        <f>IF(ISBLANK('Kombinált ranglista'!A17),"",'Kombinált ranglista'!A17)</f>
        <v>Szokol Roland</v>
      </c>
      <c r="B17" s="12" t="str">
        <f>IF(ISBLANK('Kombinált ranglista'!B17),"",'Kombinált ranglista'!B17)</f>
        <v>Kazincbarcika</v>
      </c>
      <c r="C17" s="14"/>
      <c r="D17" s="14"/>
      <c r="E17" s="10">
        <f>IF(ISBLANK(C17),0,IF(MAX($C$2:$C$34)=C17,100,C17/(MAX($C$2:$C$34))*100))</f>
        <v>0</v>
      </c>
      <c r="F17" s="14"/>
      <c r="G17" s="10">
        <f t="shared" si="0"/>
        <v>0</v>
      </c>
    </row>
    <row r="18" spans="1:7" ht="12.75">
      <c r="A18" s="12" t="str">
        <f>IF(ISBLANK('Kombinált ranglista'!A18),"",'Kombinált ranglista'!A18)</f>
        <v>Varga Zoltán</v>
      </c>
      <c r="B18" s="12" t="str">
        <f>IF(ISBLANK('Kombinált ranglista'!B18),"",'Kombinált ranglista'!B18)</f>
        <v>Kazincbarcika</v>
      </c>
      <c r="C18" s="14"/>
      <c r="D18" s="14"/>
      <c r="E18" s="10">
        <f>IF(ISBLANK(C18),0,IF(MAX($C$2:$C$34)=C18,100,C18/(MAX($C$2:$C$34))*100))</f>
        <v>0</v>
      </c>
      <c r="F18" s="14"/>
      <c r="G18" s="10">
        <f t="shared" si="0"/>
        <v>0</v>
      </c>
    </row>
    <row r="19" spans="1:7" ht="12.75">
      <c r="A19" s="12" t="str">
        <f>IF(ISBLANK('Kombinált ranglista'!A19),"",'Kombinált ranglista'!A19)</f>
        <v>Vörös Endre</v>
      </c>
      <c r="B19" s="12" t="str">
        <f>IF(ISBLANK('Kombinált ranglista'!B19),"",'Kombinált ranglista'!B19)</f>
        <v>Szeged</v>
      </c>
      <c r="C19" s="14"/>
      <c r="D19" s="14"/>
      <c r="E19" s="10">
        <f>IF(ISBLANK(C19),0,IF(MAX($C$2:$C$34)=C19,100,C19/(MAX($C$2:$C$34))*100))</f>
        <v>0</v>
      </c>
      <c r="F19" s="14"/>
      <c r="G19" s="10">
        <f t="shared" si="0"/>
        <v>0</v>
      </c>
    </row>
    <row r="20" spans="1:7" ht="12.75">
      <c r="A20" s="12" t="str">
        <f>IF(ISBLANK('Kombinált ranglista'!A20),"",'Kombinált ranglista'!A20)</f>
        <v>Szeri András</v>
      </c>
      <c r="B20" s="12" t="str">
        <f>IF(ISBLANK('Kombinált ranglista'!B20),"",'Kombinált ranglista'!B20)</f>
        <v>Kiskunfélegyháza</v>
      </c>
      <c r="C20" s="14">
        <v>4976.27</v>
      </c>
      <c r="D20" s="14"/>
      <c r="E20" s="10">
        <f>IF(ISBLANK(C20),0,IF(MAX($C$2:$C$34)=C20,100,C20/(MAX($C$2:$C$34))*100))</f>
        <v>100</v>
      </c>
      <c r="F20" s="14">
        <v>1</v>
      </c>
      <c r="G20" s="10">
        <f t="shared" si="0"/>
        <v>101</v>
      </c>
    </row>
    <row r="21" spans="1:7" ht="12.75">
      <c r="A21" s="12" t="str">
        <f>IF(ISBLANK('Kombinált ranglista'!A21),"",'Kombinált ranglista'!A21)</f>
        <v>Szarka László</v>
      </c>
      <c r="B21" s="12" t="str">
        <f>IF(ISBLANK('Kombinált ranglista'!B21),"",'Kombinált ranglista'!B21)</f>
        <v>Budapest</v>
      </c>
      <c r="C21" s="14"/>
      <c r="D21" s="14"/>
      <c r="E21" s="10">
        <f>IF(ISBLANK(C21),0,IF(MAX($C$2:$C$34)=C21,100,C21/(MAX($C$2:$C$34))*100))</f>
        <v>0</v>
      </c>
      <c r="F21" s="14"/>
      <c r="G21" s="10">
        <f t="shared" si="0"/>
        <v>0</v>
      </c>
    </row>
    <row r="22" spans="1:7" ht="12.75">
      <c r="A22" s="12" t="str">
        <f>IF(ISBLANK('Kombinált ranglista'!A22),"",'Kombinált ranglista'!A22)</f>
        <v>Horváth János </v>
      </c>
      <c r="B22" s="12" t="str">
        <f>IF(ISBLANK('Kombinált ranglista'!B22),"",'Kombinált ranglista'!B22)</f>
        <v>Kiskunf.</v>
      </c>
      <c r="C22" s="14"/>
      <c r="D22" s="14"/>
      <c r="E22" s="10">
        <f>IF(ISBLANK(C22),0,IF(MAX($C$2:$C$34)=C22,100,C22/(MAX($C$2:$C$34))*100))</f>
        <v>0</v>
      </c>
      <c r="F22" s="14"/>
      <c r="G22" s="10">
        <f t="shared" si="0"/>
        <v>0</v>
      </c>
    </row>
    <row r="23" spans="1:7" ht="12.75">
      <c r="A23" s="12" t="str">
        <f>IF(ISBLANK('Kombinált ranglista'!A23),"",'Kombinált ranglista'!A23)</f>
        <v>Debreczeni Oszkár</v>
      </c>
      <c r="B23" s="12" t="str">
        <f>IF(ISBLANK('Kombinált ranglista'!B23),"",'Kombinált ranglista'!B23)</f>
        <v>Herend</v>
      </c>
      <c r="C23" s="14"/>
      <c r="D23" s="14"/>
      <c r="E23" s="10">
        <f>IF(ISBLANK(C23),0,IF(MAX($C$2:$C$34)=C23,100,C23/(MAX($C$2:$C$34))*100))</f>
        <v>0</v>
      </c>
      <c r="F23" s="14"/>
      <c r="G23" s="10">
        <f t="shared" si="0"/>
        <v>0</v>
      </c>
    </row>
    <row r="24" spans="1:7" ht="12.75">
      <c r="A24" s="12" t="str">
        <f>IF(ISBLANK('Kombinált ranglista'!A24),"",'Kombinált ranglista'!A24)</f>
        <v>Kaszap Imre</v>
      </c>
      <c r="B24" s="12" t="str">
        <f>IF(ISBLANK('Kombinált ranglista'!B24),"",'Kombinált ranglista'!B24)</f>
        <v>Kiskunhalas</v>
      </c>
      <c r="C24" s="14">
        <v>4021.3</v>
      </c>
      <c r="D24" s="14"/>
      <c r="E24" s="10">
        <f>IF(ISBLANK(C24),0,IF(MAX($C$2:$C$34)=C24,100,C24/(MAX($C$2:$C$34))*100))</f>
        <v>80.80952199137104</v>
      </c>
      <c r="F24" s="14"/>
      <c r="G24" s="10">
        <f t="shared" si="0"/>
        <v>80.81</v>
      </c>
    </row>
    <row r="25" spans="1:7" ht="12.75">
      <c r="A25" s="12" t="str">
        <f>IF(ISBLANK('Kombinált ranglista'!A25),"",'Kombinált ranglista'!A25)</f>
        <v>Megyeri László</v>
      </c>
      <c r="B25" s="12" t="str">
        <f>IF(ISBLANK('Kombinált ranglista'!B25),"",'Kombinált ranglista'!B25)</f>
        <v>Miskolc</v>
      </c>
      <c r="C25" s="14"/>
      <c r="D25" s="14"/>
      <c r="E25" s="10">
        <f>IF(ISBLANK(C25),0,IF(MAX($C$2:$C$34)=C25,100,C25/(MAX($C$2:$C$34))*100))</f>
        <v>0</v>
      </c>
      <c r="F25" s="14"/>
      <c r="G25" s="10">
        <f t="shared" si="0"/>
        <v>0</v>
      </c>
    </row>
    <row r="26" spans="1:7" ht="12.75">
      <c r="A26" s="12" t="str">
        <f>IF(ISBLANK('Kombinált ranglista'!A26),"",'Kombinált ranglista'!A26)</f>
        <v>Oroszi Tibor</v>
      </c>
      <c r="B26" s="12" t="str">
        <f>IF(ISBLANK('Kombinált ranglista'!B26),"",'Kombinált ranglista'!B26)</f>
        <v>Nagykáta</v>
      </c>
      <c r="C26" s="14"/>
      <c r="D26" s="14"/>
      <c r="E26" s="10">
        <f>IF(ISBLANK(C26),0,IF(MAX($C$2:$C$34)=C26,100,C26/(MAX($C$2:$C$34))*100))</f>
        <v>0</v>
      </c>
      <c r="F26" s="14"/>
      <c r="G26" s="10">
        <f t="shared" si="0"/>
        <v>0</v>
      </c>
    </row>
    <row r="27" spans="1:7" ht="12.75">
      <c r="A27" s="12" t="str">
        <f>IF(ISBLANK('Kombinált ranglista'!A27),"",'Kombinált ranglista'!A27)</f>
        <v>Viraszkó Pál </v>
      </c>
      <c r="B27" s="12" t="str">
        <f>IF(ISBLANK('Kombinált ranglista'!B27),"",'Kombinált ranglista'!B27)</f>
        <v>Nyíregyháza</v>
      </c>
      <c r="C27" s="14"/>
      <c r="D27" s="14"/>
      <c r="E27" s="10">
        <f>IF(ISBLANK(C27),0,IF(MAX($C$2:$C$34)=C27,100,C27/(MAX($C$2:$C$34))*100))</f>
        <v>0</v>
      </c>
      <c r="F27" s="14"/>
      <c r="G27" s="10">
        <f t="shared" si="0"/>
        <v>0</v>
      </c>
    </row>
    <row r="28" spans="1:7" ht="12.75">
      <c r="A28" s="12" t="str">
        <f>IF(ISBLANK('Kombinált ranglista'!A28),"",'Kombinált ranglista'!A28)</f>
        <v>Verőczey Gábor</v>
      </c>
      <c r="B28" s="12" t="str">
        <f>IF(ISBLANK('Kombinált ranglista'!B28),"",'Kombinált ranglista'!B28)</f>
        <v>Szeged</v>
      </c>
      <c r="C28" s="14"/>
      <c r="D28" s="14"/>
      <c r="E28" s="10">
        <f>IF(ISBLANK(C28),0,IF(MAX($C$2:$C$34)=C28,100,C28/(MAX($C$2:$C$34))*100))</f>
        <v>0</v>
      </c>
      <c r="F28" s="14"/>
      <c r="G28" s="10">
        <f t="shared" si="0"/>
        <v>0</v>
      </c>
    </row>
    <row r="29" spans="1:7" ht="12.75">
      <c r="A29" s="12" t="str">
        <f>IF(ISBLANK('Kombinált ranglista'!A29),"",'Kombinált ranglista'!A29)</f>
        <v>Augusztin Károly</v>
      </c>
      <c r="B29" s="12" t="str">
        <f>IF(ISBLANK('Kombinált ranglista'!B29),"",'Kombinált ranglista'!B29)</f>
        <v>Budapest Mod.klub</v>
      </c>
      <c r="C29" s="14"/>
      <c r="D29" s="14"/>
      <c r="E29" s="10">
        <f>IF(ISBLANK(C29),0,IF(MAX($C$2:$C$34)=C29,100,C29/(MAX($C$2:$C$34))*100))</f>
        <v>0</v>
      </c>
      <c r="F29" s="14"/>
      <c r="G29" s="10">
        <f t="shared" si="0"/>
        <v>0</v>
      </c>
    </row>
    <row r="30" spans="1:7" ht="12.75">
      <c r="A30" s="12" t="str">
        <f>IF(ISBLANK('Kombinált ranglista'!A30),"",'Kombinált ranglista'!A30)</f>
        <v>Molnár Sándor</v>
      </c>
      <c r="B30" s="12" t="str">
        <f>IF(ISBLANK('Kombinált ranglista'!B30),"",'Kombinált ranglista'!B30)</f>
        <v>HVMSE</v>
      </c>
      <c r="C30" s="14"/>
      <c r="D30" s="14"/>
      <c r="E30" s="10">
        <f>IF(ISBLANK(C30),0,IF(MAX($C$2:$C$34)=C30,100,C30/(MAX($C$2:$C$34))*100))</f>
        <v>0</v>
      </c>
      <c r="F30" s="14"/>
      <c r="G30" s="10">
        <f t="shared" si="0"/>
        <v>0</v>
      </c>
    </row>
    <row r="31" spans="1:7" ht="12.75">
      <c r="A31" s="12" t="str">
        <f>IF(ISBLANK('Kombinált ranglista'!A31),"",'Kombinált ranglista'!A31)</f>
        <v>Berta Gábor</v>
      </c>
      <c r="B31" s="12" t="str">
        <f>IF(ISBLANK('Kombinált ranglista'!B31),"",'Kombinált ranglista'!B31)</f>
        <v>HVMSE</v>
      </c>
      <c r="C31" s="14"/>
      <c r="D31" s="14"/>
      <c r="E31" s="10">
        <f>IF(ISBLANK(C31),0,IF(MAX($C$2:$C$34)=C31,100,C31/(MAX($C$2:$C$34))*100))</f>
        <v>0</v>
      </c>
      <c r="F31" s="14"/>
      <c r="G31" s="10">
        <f t="shared" si="0"/>
        <v>0</v>
      </c>
    </row>
    <row r="32" spans="1:7" ht="12.75">
      <c r="A32" s="12" t="str">
        <f>IF(ISBLANK('Kombinált ranglista'!A32),"",'Kombinált ranglista'!A32)</f>
        <v>Imre Csaba</v>
      </c>
      <c r="B32" s="12" t="str">
        <f>IF(ISBLANK('Kombinált ranglista'!B32),"",'Kombinált ranglista'!B32)</f>
        <v>HVMSE</v>
      </c>
      <c r="C32" s="14"/>
      <c r="D32" s="14"/>
      <c r="E32" s="10">
        <f>IF(ISBLANK(C32),0,IF(MAX($C$2:$C$34)=C32,100,C32/(MAX($C$2:$C$34))*100))</f>
        <v>0</v>
      </c>
      <c r="F32" s="14"/>
      <c r="G32" s="10">
        <f t="shared" si="0"/>
        <v>0</v>
      </c>
    </row>
    <row r="33" spans="1:7" ht="12.75">
      <c r="A33" s="12" t="str">
        <f>IF(ISBLANK('Kombinált ranglista'!A33),"",'Kombinált ranglista'!A33)</f>
        <v>Horváth Imre</v>
      </c>
      <c r="B33" s="12" t="str">
        <f>IF(ISBLANK('Kombinált ranglista'!B33),"",'Kombinált ranglista'!B33)</f>
        <v>Nyíregyháza</v>
      </c>
      <c r="C33" s="14"/>
      <c r="D33" s="14"/>
      <c r="E33" s="10">
        <f>IF(ISBLANK(C33),0,IF(MAX($C$2:$C$34)=C33,100,C33/(MAX($C$2:$C$34))*100))</f>
        <v>0</v>
      </c>
      <c r="F33" s="14"/>
      <c r="G33" s="10">
        <f t="shared" si="0"/>
        <v>0</v>
      </c>
    </row>
    <row r="34" spans="1:7" ht="12.75">
      <c r="A34" s="12" t="str">
        <f>IF(ISBLANK('Kombinált ranglista'!A34),"",'Kombinált ranglista'!A34)</f>
        <v>Vajda Attila</v>
      </c>
      <c r="B34" s="12" t="str">
        <f>IF(ISBLANK('Kombinált ranglista'!B34),"",'Kombinált ranglista'!B34)</f>
        <v>Kiskunfélegyháza</v>
      </c>
      <c r="C34" s="14"/>
      <c r="D34" s="14"/>
      <c r="E34" s="10">
        <f>IF(ISBLANK(C34),0,IF(MAX($C$2:$C$34)=C34,100,C34/(MAX($C$2:$C$34))*100))</f>
        <v>0</v>
      </c>
      <c r="F34" s="14"/>
      <c r="G34" s="10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2" width="18.28125" style="0" customWidth="1"/>
    <col min="3" max="4" width="13.7109375" style="0" customWidth="1"/>
    <col min="5" max="7" width="18.28125" style="0" customWidth="1"/>
  </cols>
  <sheetData>
    <row r="1" spans="1:7" ht="13.5" thickBot="1">
      <c r="A1" s="6" t="s">
        <v>1</v>
      </c>
      <c r="B1" s="7" t="s">
        <v>3</v>
      </c>
      <c r="C1" s="7" t="s">
        <v>2</v>
      </c>
      <c r="D1" s="7" t="s">
        <v>7</v>
      </c>
      <c r="E1" s="8" t="s">
        <v>4</v>
      </c>
      <c r="F1" s="8" t="s">
        <v>5</v>
      </c>
      <c r="G1" s="9" t="s">
        <v>6</v>
      </c>
    </row>
    <row r="2" spans="1:7" ht="12.75">
      <c r="A2" s="12" t="str">
        <f>IF(ISBLANK('Kombinált ranglista'!A2),"",'Kombinált ranglista'!A2)</f>
        <v>Berzéki Marcel</v>
      </c>
      <c r="B2" s="12" t="str">
        <f>IF(ISBLANK('Kombinált ranglista'!B2),"",'Kombinált ranglista'!B2)</f>
        <v>Gödöllő</v>
      </c>
      <c r="C2" s="13"/>
      <c r="D2" s="13"/>
      <c r="E2" s="10">
        <f>IF(ISBLANK(C2),0,IF(MAX($C$2:$C$34)=C2,100,C2/(MAX($C$2:$C$34))*100))</f>
        <v>0</v>
      </c>
      <c r="F2" s="14"/>
      <c r="G2" s="10">
        <f>ROUND(E2+F2,2)</f>
        <v>0</v>
      </c>
    </row>
    <row r="3" spans="1:7" ht="12.75">
      <c r="A3" s="12" t="str">
        <f>IF(ISBLANK('Kombinált ranglista'!A3),"",'Kombinált ranglista'!A3)</f>
        <v>Benyó Zoltán</v>
      </c>
      <c r="B3" s="12" t="str">
        <f>IF(ISBLANK('Kombinált ranglista'!B3),"",'Kombinált ranglista'!B3)</f>
        <v>Kazincbarcika</v>
      </c>
      <c r="C3" s="14">
        <v>3897.07</v>
      </c>
      <c r="D3" s="14"/>
      <c r="E3" s="10">
        <f>IF(ISBLANK(C3),0,IF(MAX($C$2:$C$34)=C3,100,C3/(MAX($C$2:$C$34))*100))</f>
        <v>78.06380404474216</v>
      </c>
      <c r="F3" s="14"/>
      <c r="G3" s="10">
        <f aca="true" t="shared" si="0" ref="G3:G34">ROUND(E3+F3,2)</f>
        <v>78.06</v>
      </c>
    </row>
    <row r="4" spans="1:7" ht="12.75">
      <c r="A4" s="12" t="str">
        <f>IF(ISBLANK('Kombinált ranglista'!A4),"",'Kombinált ranglista'!A4)</f>
        <v>Bodnár Balázs</v>
      </c>
      <c r="B4" s="12" t="str">
        <f>IF(ISBLANK('Kombinált ranglista'!B4),"",'Kombinált ranglista'!B4)</f>
        <v>Miskolc</v>
      </c>
      <c r="C4" s="14"/>
      <c r="D4" s="14"/>
      <c r="E4" s="10">
        <f>IF(ISBLANK(C4),0,IF(MAX($C$2:$C$34)=C4,100,C4/(MAX($C$2:$C$34))*100))</f>
        <v>0</v>
      </c>
      <c r="F4" s="14"/>
      <c r="G4" s="10">
        <f t="shared" si="0"/>
        <v>0</v>
      </c>
    </row>
    <row r="5" spans="1:7" ht="12.75">
      <c r="A5" s="12" t="str">
        <f>IF(ISBLANK('Kombinált ranglista'!A5),"",'Kombinált ranglista'!A5)</f>
        <v>Nyúzó Péter</v>
      </c>
      <c r="B5" s="12" t="str">
        <f>IF(ISBLANK('Kombinált ranglista'!B5),"",'Kombinált ranglista'!B5)</f>
        <v>Kiskunfélegyháza</v>
      </c>
      <c r="C5" s="14">
        <v>4081.77</v>
      </c>
      <c r="D5" s="14"/>
      <c r="E5" s="10">
        <f>IF(ISBLANK(C5),0,IF(MAX($C$2:$C$34)=C5,100,C5/(MAX($C$2:$C$34))*100))</f>
        <v>81.7636053331624</v>
      </c>
      <c r="F5" s="14"/>
      <c r="G5" s="10">
        <f t="shared" si="0"/>
        <v>81.76</v>
      </c>
    </row>
    <row r="6" spans="1:7" ht="12.75">
      <c r="A6" s="12" t="str">
        <f>IF(ISBLANK('Kombinált ranglista'!A6),"",'Kombinált ranglista'!A6)</f>
        <v>Dobránszky György</v>
      </c>
      <c r="B6" s="12" t="str">
        <f>IF(ISBLANK('Kombinált ranglista'!B6),"",'Kombinált ranglista'!B6)</f>
        <v>Nyíregyháza</v>
      </c>
      <c r="C6" s="14">
        <v>4876.12</v>
      </c>
      <c r="D6" s="14"/>
      <c r="E6" s="10">
        <f>IF(ISBLANK(C6),0,IF(MAX($C$2:$C$34)=C6,100,C6/(MAX($C$2:$C$34))*100))</f>
        <v>97.6755552706644</v>
      </c>
      <c r="F6" s="14"/>
      <c r="G6" s="10">
        <f t="shared" si="0"/>
        <v>97.68</v>
      </c>
    </row>
    <row r="7" spans="1:7" ht="12.75">
      <c r="A7" s="12" t="str">
        <f>IF(ISBLANK('Kombinált ranglista'!A7),"",'Kombinált ranglista'!A7)</f>
        <v>Forgó József</v>
      </c>
      <c r="B7" s="12" t="str">
        <f>IF(ISBLANK('Kombinált ranglista'!B7),"",'Kombinált ranglista'!B7)</f>
        <v>Kiskunfélegyháza</v>
      </c>
      <c r="C7" s="14">
        <v>4050.28</v>
      </c>
      <c r="D7" s="14"/>
      <c r="E7" s="10">
        <f>IF(ISBLANK(C7),0,IF(MAX($C$2:$C$34)=C7,100,C7/(MAX($C$2:$C$34))*100))</f>
        <v>81.13281625588924</v>
      </c>
      <c r="F7" s="14"/>
      <c r="G7" s="10">
        <f t="shared" si="0"/>
        <v>81.13</v>
      </c>
    </row>
    <row r="8" spans="1:7" ht="12.75">
      <c r="A8" s="12" t="str">
        <f>IF(ISBLANK('Kombinált ranglista'!A8),"",'Kombinált ranglista'!A8)</f>
        <v>Görög György</v>
      </c>
      <c r="B8" s="12" t="str">
        <f>IF(ISBLANK('Kombinált ranglista'!B8),"",'Kombinált ranglista'!B8)</f>
        <v>Szeged</v>
      </c>
      <c r="C8" s="14">
        <v>4068.68</v>
      </c>
      <c r="D8" s="14"/>
      <c r="E8" s="10">
        <f>IF(ISBLANK(C8),0,IF(MAX($C$2:$C$34)=C8,100,C8/(MAX($C$2:$C$34))*100))</f>
        <v>81.50139418608377</v>
      </c>
      <c r="F8" s="14"/>
      <c r="G8" s="10">
        <f t="shared" si="0"/>
        <v>81.5</v>
      </c>
    </row>
    <row r="9" spans="1:7" ht="12.75">
      <c r="A9" s="12" t="str">
        <f>IF(ISBLANK('Kombinált ranglista'!A9),"",'Kombinált ranglista'!A9)</f>
        <v>Juhász Miklós</v>
      </c>
      <c r="B9" s="12" t="str">
        <f>IF(ISBLANK('Kombinált ranglista'!B9),"",'Kombinált ranglista'!B9)</f>
        <v>Kazincbarcika</v>
      </c>
      <c r="C9" s="14"/>
      <c r="D9" s="14"/>
      <c r="E9" s="10">
        <f>IF(ISBLANK(C9),0,IF(MAX($C$2:$C$34)=C9,100,C9/(MAX($C$2:$C$34))*100))</f>
        <v>0</v>
      </c>
      <c r="F9" s="14"/>
      <c r="G9" s="10">
        <f t="shared" si="0"/>
        <v>0</v>
      </c>
    </row>
    <row r="10" spans="1:7" ht="12.75">
      <c r="A10" s="12" t="str">
        <f>IF(ISBLANK('Kombinált ranglista'!A10),"",'Kombinált ranglista'!A10)</f>
        <v>Kántor Gergő</v>
      </c>
      <c r="B10" s="12" t="str">
        <f>IF(ISBLANK('Kombinált ranglista'!B10),"",'Kombinált ranglista'!B10)</f>
        <v>Nyíregyháza</v>
      </c>
      <c r="C10" s="14">
        <v>4874.66</v>
      </c>
      <c r="D10" s="14"/>
      <c r="E10" s="10">
        <f>IF(ISBLANK(C10),0,IF(MAX($C$2:$C$34)=C10,100,C10/(MAX($C$2:$C$34))*100))</f>
        <v>97.64630941315984</v>
      </c>
      <c r="F10" s="14"/>
      <c r="G10" s="10">
        <f t="shared" si="0"/>
        <v>97.65</v>
      </c>
    </row>
    <row r="11" spans="1:7" ht="12.75">
      <c r="A11" s="12" t="str">
        <f>IF(ISBLANK('Kombinált ranglista'!A11),"",'Kombinált ranglista'!A11)</f>
        <v>Kornó István</v>
      </c>
      <c r="B11" s="12" t="str">
        <f>IF(ISBLANK('Kombinált ranglista'!B11),"",'Kombinált ranglista'!B11)</f>
        <v>Budapest</v>
      </c>
      <c r="C11" s="14"/>
      <c r="D11" s="14"/>
      <c r="E11" s="10">
        <f>IF(ISBLANK(C11),0,IF(MAX($C$2:$C$34)=C11,100,C11/(MAX($C$2:$C$34))*100))</f>
        <v>0</v>
      </c>
      <c r="F11" s="14"/>
      <c r="G11" s="10">
        <f t="shared" si="0"/>
        <v>0</v>
      </c>
    </row>
    <row r="12" spans="1:7" ht="12.75">
      <c r="A12" s="12" t="str">
        <f>IF(ISBLANK('Kombinált ranglista'!A12),"",'Kombinált ranglista'!A12)</f>
        <v>Köteles Ádám</v>
      </c>
      <c r="B12" s="12" t="str">
        <f>IF(ISBLANK('Kombinált ranglista'!B12),"",'Kombinált ranglista'!B12)</f>
        <v>Miskolc</v>
      </c>
      <c r="C12" s="14"/>
      <c r="D12" s="14"/>
      <c r="E12" s="10">
        <f>IF(ISBLANK(C12),0,IF(MAX($C$2:$C$34)=C12,100,C12/(MAX($C$2:$C$34))*100))</f>
        <v>0</v>
      </c>
      <c r="F12" s="14"/>
      <c r="G12" s="10">
        <f t="shared" si="0"/>
        <v>0</v>
      </c>
    </row>
    <row r="13" spans="1:7" ht="12.75">
      <c r="A13" s="12" t="str">
        <f>IF(ISBLANK('Kombinált ranglista'!A13),"",'Kombinált ranglista'!A13)</f>
        <v>Máté Béla</v>
      </c>
      <c r="B13" s="12" t="str">
        <f>IF(ISBLANK('Kombinált ranglista'!B13),"",'Kombinált ranglista'!B13)</f>
        <v>Miskolc</v>
      </c>
      <c r="C13" s="14"/>
      <c r="D13" s="14"/>
      <c r="E13" s="10">
        <f>IF(ISBLANK(C13),0,IF(MAX($C$2:$C$34)=C13,100,C13/(MAX($C$2:$C$34))*100))</f>
        <v>0</v>
      </c>
      <c r="F13" s="14"/>
      <c r="G13" s="10">
        <f t="shared" si="0"/>
        <v>0</v>
      </c>
    </row>
    <row r="14" spans="1:7" ht="12.75">
      <c r="A14" s="12" t="str">
        <f>IF(ISBLANK('Kombinált ranglista'!A14),"",'Kombinált ranglista'!A14)</f>
        <v>Páskai Ferenc</v>
      </c>
      <c r="B14" s="12" t="str">
        <f>IF(ISBLANK('Kombinált ranglista'!B14),"",'Kombinált ranglista'!B14)</f>
        <v>Nyíregyháza</v>
      </c>
      <c r="C14" s="14">
        <v>4564.4</v>
      </c>
      <c r="D14" s="14"/>
      <c r="E14" s="10">
        <f>IF(ISBLANK(C14),0,IF(MAX($C$2:$C$34)=C14,100,C14/(MAX($C$2:$C$34))*100))</f>
        <v>91.43136437934682</v>
      </c>
      <c r="F14" s="14"/>
      <c r="G14" s="10">
        <f t="shared" si="0"/>
        <v>91.43</v>
      </c>
    </row>
    <row r="15" spans="1:7" ht="12.75">
      <c r="A15" s="12" t="str">
        <f>IF(ISBLANK('Kombinált ranglista'!A15),"",'Kombinált ranglista'!A15)</f>
        <v>Posszert Gyula</v>
      </c>
      <c r="B15" s="12" t="str">
        <f>IF(ISBLANK('Kombinált ranglista'!B15),"",'Kombinált ranglista'!B15)</f>
        <v>Kiskunfélegyháza</v>
      </c>
      <c r="C15" s="14">
        <v>3891.18</v>
      </c>
      <c r="D15" s="14"/>
      <c r="E15" s="10">
        <f>IF(ISBLANK(C15),0,IF(MAX($C$2:$C$34)=C15,100,C15/(MAX($C$2:$C$34))*100))</f>
        <v>77.9458190442614</v>
      </c>
      <c r="F15" s="14"/>
      <c r="G15" s="10">
        <f t="shared" si="0"/>
        <v>77.95</v>
      </c>
    </row>
    <row r="16" spans="1:7" ht="12.75">
      <c r="A16" s="12" t="str">
        <f>IF(ISBLANK('Kombinált ranglista'!A16),"",'Kombinált ranglista'!A16)</f>
        <v>Rábel András</v>
      </c>
      <c r="B16" s="12" t="str">
        <f>IF(ISBLANK('Kombinált ranglista'!B16),"",'Kombinált ranglista'!B16)</f>
        <v>Szeged</v>
      </c>
      <c r="C16" s="14"/>
      <c r="D16" s="14"/>
      <c r="E16" s="10">
        <f>IF(ISBLANK(C16),0,IF(MAX($C$2:$C$34)=C16,100,C16/(MAX($C$2:$C$34))*100))</f>
        <v>0</v>
      </c>
      <c r="F16" s="14"/>
      <c r="G16" s="10">
        <f t="shared" si="0"/>
        <v>0</v>
      </c>
    </row>
    <row r="17" spans="1:7" ht="12.75">
      <c r="A17" s="12" t="str">
        <f>IF(ISBLANK('Kombinált ranglista'!A17),"",'Kombinált ranglista'!A17)</f>
        <v>Szokol Roland</v>
      </c>
      <c r="B17" s="12" t="str">
        <f>IF(ISBLANK('Kombinált ranglista'!B17),"",'Kombinált ranglista'!B17)</f>
        <v>Kazincbarcika</v>
      </c>
      <c r="C17" s="14"/>
      <c r="D17" s="14"/>
      <c r="E17" s="10">
        <f>IF(ISBLANK(C17),0,IF(MAX($C$2:$C$34)=C17,100,C17/(MAX($C$2:$C$34))*100))</f>
        <v>0</v>
      </c>
      <c r="F17" s="14"/>
      <c r="G17" s="10">
        <f t="shared" si="0"/>
        <v>0</v>
      </c>
    </row>
    <row r="18" spans="1:7" ht="12.75">
      <c r="A18" s="12" t="str">
        <f>IF(ISBLANK('Kombinált ranglista'!A18),"",'Kombinált ranglista'!A18)</f>
        <v>Varga Zoltán</v>
      </c>
      <c r="B18" s="12" t="str">
        <f>IF(ISBLANK('Kombinált ranglista'!B18),"",'Kombinált ranglista'!B18)</f>
        <v>Kazincbarcika</v>
      </c>
      <c r="C18" s="14"/>
      <c r="D18" s="14"/>
      <c r="E18" s="10">
        <f>IF(ISBLANK(C18),0,IF(MAX($C$2:$C$34)=C18,100,C18/(MAX($C$2:$C$34))*100))</f>
        <v>0</v>
      </c>
      <c r="F18" s="14"/>
      <c r="G18" s="10">
        <f t="shared" si="0"/>
        <v>0</v>
      </c>
    </row>
    <row r="19" spans="1:7" ht="12.75">
      <c r="A19" s="12" t="str">
        <f>IF(ISBLANK('Kombinált ranglista'!A19),"",'Kombinált ranglista'!A19)</f>
        <v>Vörös Endre</v>
      </c>
      <c r="B19" s="12" t="str">
        <f>IF(ISBLANK('Kombinált ranglista'!B19),"",'Kombinált ranglista'!B19)</f>
        <v>Szeged</v>
      </c>
      <c r="C19" s="14">
        <v>4784.61</v>
      </c>
      <c r="D19" s="14"/>
      <c r="E19" s="10">
        <f>IF(ISBLANK(C19),0,IF(MAX($C$2:$C$34)=C19,100,C19/(MAX($C$2:$C$34))*100))</f>
        <v>95.84248101022402</v>
      </c>
      <c r="F19" s="14"/>
      <c r="G19" s="10">
        <f t="shared" si="0"/>
        <v>95.84</v>
      </c>
    </row>
    <row r="20" spans="1:7" ht="12.75">
      <c r="A20" s="12" t="str">
        <f>IF(ISBLANK('Kombinált ranglista'!A20),"",'Kombinált ranglista'!A20)</f>
        <v>Szeri András</v>
      </c>
      <c r="B20" s="12" t="str">
        <f>IF(ISBLANK('Kombinált ranglista'!B20),"",'Kombinált ranglista'!B20)</f>
        <v>Kiskunfélegyháza</v>
      </c>
      <c r="C20" s="14">
        <v>4992.16</v>
      </c>
      <c r="D20" s="14"/>
      <c r="E20" s="10">
        <f>IF(ISBLANK(C20),0,IF(MAX($C$2:$C$34)=C20,100,C20/(MAX($C$2:$C$34))*100))</f>
        <v>100</v>
      </c>
      <c r="F20" s="14">
        <v>10</v>
      </c>
      <c r="G20" s="10">
        <f t="shared" si="0"/>
        <v>110</v>
      </c>
    </row>
    <row r="21" spans="1:7" ht="12.75">
      <c r="A21" s="12" t="str">
        <f>IF(ISBLANK('Kombinált ranglista'!A21),"",'Kombinált ranglista'!A21)</f>
        <v>Szarka László</v>
      </c>
      <c r="B21" s="12" t="str">
        <f>IF(ISBLANK('Kombinált ranglista'!B21),"",'Kombinált ranglista'!B21)</f>
        <v>Budapest</v>
      </c>
      <c r="C21" s="14"/>
      <c r="D21" s="14"/>
      <c r="E21" s="10">
        <f>IF(ISBLANK(C21),0,IF(MAX($C$2:$C$34)=C21,100,C21/(MAX($C$2:$C$34))*100))</f>
        <v>0</v>
      </c>
      <c r="F21" s="14"/>
      <c r="G21" s="10">
        <f t="shared" si="0"/>
        <v>0</v>
      </c>
    </row>
    <row r="22" spans="1:7" ht="12.75">
      <c r="A22" s="12" t="str">
        <f>IF(ISBLANK('Kombinált ranglista'!A22),"",'Kombinált ranglista'!A22)</f>
        <v>Horváth János </v>
      </c>
      <c r="B22" s="12" t="str">
        <f>IF(ISBLANK('Kombinált ranglista'!B22),"",'Kombinált ranglista'!B22)</f>
        <v>Kiskunf.</v>
      </c>
      <c r="C22" s="14">
        <v>4952.82</v>
      </c>
      <c r="D22" s="14"/>
      <c r="E22" s="10">
        <f>IF(ISBLANK(C22),0,IF(MAX($C$2:$C$34)=C22,100,C22/(MAX($C$2:$C$34))*100))</f>
        <v>99.21196436011665</v>
      </c>
      <c r="F22" s="14">
        <v>4</v>
      </c>
      <c r="G22" s="10">
        <f t="shared" si="0"/>
        <v>103.21</v>
      </c>
    </row>
    <row r="23" spans="1:7" ht="12.75">
      <c r="A23" s="12" t="str">
        <f>IF(ISBLANK('Kombinált ranglista'!A23),"",'Kombinált ranglista'!A23)</f>
        <v>Debreczeni Oszkár</v>
      </c>
      <c r="B23" s="12" t="str">
        <f>IF(ISBLANK('Kombinált ranglista'!B23),"",'Kombinált ranglista'!B23)</f>
        <v>Herend</v>
      </c>
      <c r="C23" s="14"/>
      <c r="D23" s="14"/>
      <c r="E23" s="10">
        <f>IF(ISBLANK(C23),0,IF(MAX($C$2:$C$34)=C23,100,C23/(MAX($C$2:$C$34))*100))</f>
        <v>0</v>
      </c>
      <c r="F23" s="14"/>
      <c r="G23" s="10">
        <f t="shared" si="0"/>
        <v>0</v>
      </c>
    </row>
    <row r="24" spans="1:7" ht="12.75">
      <c r="A24" s="12" t="str">
        <f>IF(ISBLANK('Kombinált ranglista'!A24),"",'Kombinált ranglista'!A24)</f>
        <v>Kaszap Imre</v>
      </c>
      <c r="B24" s="12" t="str">
        <f>IF(ISBLANK('Kombinált ranglista'!B24),"",'Kombinált ranglista'!B24)</f>
        <v>Kiskunhalas</v>
      </c>
      <c r="C24" s="14">
        <v>4068.64</v>
      </c>
      <c r="D24" s="14"/>
      <c r="E24" s="10">
        <f>IF(ISBLANK(C24),0,IF(MAX($C$2:$C$34)=C24,100,C24/(MAX($C$2:$C$34))*100))</f>
        <v>81.50059292971379</v>
      </c>
      <c r="F24" s="14"/>
      <c r="G24" s="10">
        <f t="shared" si="0"/>
        <v>81.5</v>
      </c>
    </row>
    <row r="25" spans="1:7" ht="12.75">
      <c r="A25" s="12" t="str">
        <f>IF(ISBLANK('Kombinált ranglista'!A25),"",'Kombinált ranglista'!A25)</f>
        <v>Megyeri László</v>
      </c>
      <c r="B25" s="12" t="str">
        <f>IF(ISBLANK('Kombinált ranglista'!B25),"",'Kombinált ranglista'!B25)</f>
        <v>Miskolc</v>
      </c>
      <c r="C25" s="14"/>
      <c r="D25" s="14"/>
      <c r="E25" s="10">
        <f>IF(ISBLANK(C25),0,IF(MAX($C$2:$C$34)=C25,100,C25/(MAX($C$2:$C$34))*100))</f>
        <v>0</v>
      </c>
      <c r="F25" s="14"/>
      <c r="G25" s="10">
        <f t="shared" si="0"/>
        <v>0</v>
      </c>
    </row>
    <row r="26" spans="1:7" ht="12.75">
      <c r="A26" s="12" t="str">
        <f>IF(ISBLANK('Kombinált ranglista'!A26),"",'Kombinált ranglista'!A26)</f>
        <v>Oroszi Tibor</v>
      </c>
      <c r="B26" s="12" t="str">
        <f>IF(ISBLANK('Kombinált ranglista'!B26),"",'Kombinált ranglista'!B26)</f>
        <v>Nagykáta</v>
      </c>
      <c r="C26" s="14">
        <v>4255.7</v>
      </c>
      <c r="D26" s="14"/>
      <c r="E26" s="10">
        <f>IF(ISBLANK(C26),0,IF(MAX($C$2:$C$34)=C26,100,C26/(MAX($C$2:$C$34))*100))</f>
        <v>85.24766834396334</v>
      </c>
      <c r="F26" s="14"/>
      <c r="G26" s="10">
        <f t="shared" si="0"/>
        <v>85.25</v>
      </c>
    </row>
    <row r="27" spans="1:7" ht="12.75">
      <c r="A27" s="12" t="str">
        <f>IF(ISBLANK('Kombinált ranglista'!A27),"",'Kombinált ranglista'!A27)</f>
        <v>Viraszkó Pál </v>
      </c>
      <c r="B27" s="12" t="str">
        <f>IF(ISBLANK('Kombinált ranglista'!B27),"",'Kombinált ranglista'!B27)</f>
        <v>Nyíregyháza</v>
      </c>
      <c r="C27" s="14"/>
      <c r="D27" s="14"/>
      <c r="E27" s="10">
        <f>IF(ISBLANK(C27),0,IF(MAX($C$2:$C$34)=C27,100,C27/(MAX($C$2:$C$34))*100))</f>
        <v>0</v>
      </c>
      <c r="F27" s="14"/>
      <c r="G27" s="10">
        <f t="shared" si="0"/>
        <v>0</v>
      </c>
    </row>
    <row r="28" spans="1:7" ht="12.75">
      <c r="A28" s="12" t="str">
        <f>IF(ISBLANK('Kombinált ranglista'!A28),"",'Kombinált ranglista'!A28)</f>
        <v>Verőczey Gábor</v>
      </c>
      <c r="B28" s="12" t="str">
        <f>IF(ISBLANK('Kombinált ranglista'!B28),"",'Kombinált ranglista'!B28)</f>
        <v>Szeged</v>
      </c>
      <c r="C28" s="14">
        <v>4042.09</v>
      </c>
      <c r="D28" s="14"/>
      <c r="E28" s="10">
        <f>IF(ISBLANK(C28),0,IF(MAX($C$2:$C$34)=C28,100,C28/(MAX($C$2:$C$34))*100))</f>
        <v>80.96875901413418</v>
      </c>
      <c r="F28" s="14"/>
      <c r="G28" s="10">
        <f t="shared" si="0"/>
        <v>80.97</v>
      </c>
    </row>
    <row r="29" spans="1:7" ht="12.75">
      <c r="A29" s="12" t="str">
        <f>IF(ISBLANK('Kombinált ranglista'!A29),"",'Kombinált ranglista'!A29)</f>
        <v>Augusztin Károly</v>
      </c>
      <c r="B29" s="12" t="str">
        <f>IF(ISBLANK('Kombinált ranglista'!B29),"",'Kombinált ranglista'!B29)</f>
        <v>Budapest Mod.klub</v>
      </c>
      <c r="C29" s="14"/>
      <c r="D29" s="14"/>
      <c r="E29" s="10">
        <f>IF(ISBLANK(C29),0,IF(MAX($C$2:$C$34)=C29,100,C29/(MAX($C$2:$C$34))*100))</f>
        <v>0</v>
      </c>
      <c r="F29" s="14"/>
      <c r="G29" s="10">
        <f t="shared" si="0"/>
        <v>0</v>
      </c>
    </row>
    <row r="30" spans="1:7" ht="12.75">
      <c r="A30" s="12" t="str">
        <f>IF(ISBLANK('Kombinált ranglista'!A30),"",'Kombinált ranglista'!A30)</f>
        <v>Molnár Sándor</v>
      </c>
      <c r="B30" s="12" t="str">
        <f>IF(ISBLANK('Kombinált ranglista'!B30),"",'Kombinált ranglista'!B30)</f>
        <v>HVMSE</v>
      </c>
      <c r="C30" s="14"/>
      <c r="D30" s="14"/>
      <c r="E30" s="10">
        <f>IF(ISBLANK(C30),0,IF(MAX($C$2:$C$34)=C30,100,C30/(MAX($C$2:$C$34))*100))</f>
        <v>0</v>
      </c>
      <c r="F30" s="14"/>
      <c r="G30" s="10">
        <f t="shared" si="0"/>
        <v>0</v>
      </c>
    </row>
    <row r="31" spans="1:7" ht="12.75">
      <c r="A31" s="12" t="str">
        <f>IF(ISBLANK('Kombinált ranglista'!A31),"",'Kombinált ranglista'!A31)</f>
        <v>Berta Gábor</v>
      </c>
      <c r="B31" s="12" t="str">
        <f>IF(ISBLANK('Kombinált ranglista'!B31),"",'Kombinált ranglista'!B31)</f>
        <v>HVMSE</v>
      </c>
      <c r="C31" s="14"/>
      <c r="D31" s="14"/>
      <c r="E31" s="10">
        <f>IF(ISBLANK(C31),0,IF(MAX($C$2:$C$34)=C31,100,C31/(MAX($C$2:$C$34))*100))</f>
        <v>0</v>
      </c>
      <c r="F31" s="14"/>
      <c r="G31" s="10">
        <f t="shared" si="0"/>
        <v>0</v>
      </c>
    </row>
    <row r="32" spans="1:7" ht="12.75">
      <c r="A32" s="12" t="str">
        <f>IF(ISBLANK('Kombinált ranglista'!A32),"",'Kombinált ranglista'!A32)</f>
        <v>Imre Csaba</v>
      </c>
      <c r="B32" s="12" t="str">
        <f>IF(ISBLANK('Kombinált ranglista'!B32),"",'Kombinált ranglista'!B32)</f>
        <v>HVMSE</v>
      </c>
      <c r="C32" s="14">
        <v>3680.63</v>
      </c>
      <c r="D32" s="14"/>
      <c r="E32" s="10">
        <f>IF(ISBLANK(C32),0,IF(MAX($C$2:$C$34)=C32,100,C32/(MAX($C$2:$C$34))*100))</f>
        <v>73.72820582673633</v>
      </c>
      <c r="F32" s="14"/>
      <c r="G32" s="10">
        <f t="shared" si="0"/>
        <v>73.73</v>
      </c>
    </row>
    <row r="33" spans="1:7" ht="12.75">
      <c r="A33" s="12" t="str">
        <f>IF(ISBLANK('Kombinált ranglista'!A33),"",'Kombinált ranglista'!A33)</f>
        <v>Horváth Imre</v>
      </c>
      <c r="B33" s="12" t="str">
        <f>IF(ISBLANK('Kombinált ranglista'!B33),"",'Kombinált ranglista'!B33)</f>
        <v>Nyíregyháza</v>
      </c>
      <c r="C33" s="14">
        <v>2877.48</v>
      </c>
      <c r="D33" s="14"/>
      <c r="E33" s="10">
        <f>IF(ISBLANK(C33),0,IF(MAX($C$2:$C$34)=C33,100,C33/(MAX($C$2:$C$34))*100))</f>
        <v>57.63997948783693</v>
      </c>
      <c r="F33" s="14"/>
      <c r="G33" s="10">
        <f t="shared" si="0"/>
        <v>57.64</v>
      </c>
    </row>
    <row r="34" spans="1:7" ht="12.75">
      <c r="A34" s="12" t="str">
        <f>IF(ISBLANK('Kombinált ranglista'!A34),"",'Kombinált ranglista'!A34)</f>
        <v>Vajda Attila</v>
      </c>
      <c r="B34" s="12" t="str">
        <f>IF(ISBLANK('Kombinált ranglista'!B34),"",'Kombinált ranglista'!B34)</f>
        <v>Kiskunfélegyháza</v>
      </c>
      <c r="C34" s="14">
        <v>3913.91</v>
      </c>
      <c r="D34" s="14"/>
      <c r="E34" s="10">
        <f>IF(ISBLANK(C34),0,IF(MAX($C$2:$C$34)=C34,100,C34/(MAX($C$2:$C$34))*100))</f>
        <v>78.40113297650716</v>
      </c>
      <c r="F34" s="14"/>
      <c r="G34" s="10">
        <f t="shared" si="0"/>
        <v>78.4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2">
      <selection activeCell="A35" sqref="A35:A128"/>
    </sheetView>
  </sheetViews>
  <sheetFormatPr defaultColWidth="9.140625" defaultRowHeight="12.75"/>
  <cols>
    <col min="1" max="7" width="18.28125" style="0" customWidth="1"/>
  </cols>
  <sheetData>
    <row r="1" spans="1:7" ht="13.5" thickBot="1">
      <c r="A1" s="6" t="s">
        <v>1</v>
      </c>
      <c r="B1" s="7" t="s">
        <v>3</v>
      </c>
      <c r="C1" s="7" t="s">
        <v>2</v>
      </c>
      <c r="D1" s="7" t="s">
        <v>7</v>
      </c>
      <c r="E1" s="8" t="s">
        <v>4</v>
      </c>
      <c r="F1" s="8" t="s">
        <v>5</v>
      </c>
      <c r="G1" s="9" t="s">
        <v>6</v>
      </c>
    </row>
    <row r="2" spans="1:7" ht="12.75">
      <c r="A2" s="12" t="str">
        <f>IF(ISBLANK('Kombinált ranglista'!A2),"",'Kombinált ranglista'!A2)</f>
        <v>Berzéki Marcel</v>
      </c>
      <c r="B2" s="12" t="str">
        <f>IF(ISBLANK('Kombinált ranglista'!B2),"",'Kombinált ranglista'!B2)</f>
        <v>Gödöllő</v>
      </c>
      <c r="C2" s="13"/>
      <c r="D2" s="13"/>
      <c r="E2" s="10">
        <f>IF(ISBLANK(C2),0,IF(MAX($C$2:$C$34)=C2,100,C2/(MAX($C$2:$C$34))*100))</f>
        <v>0</v>
      </c>
      <c r="F2" s="14"/>
      <c r="G2" s="10">
        <f>ROUND(E2+F2,2)</f>
        <v>0</v>
      </c>
    </row>
    <row r="3" spans="1:7" ht="12.75">
      <c r="A3" s="12" t="str">
        <f>IF(ISBLANK('Kombinált ranglista'!A3),"",'Kombinált ranglista'!A3)</f>
        <v>Benyó Zoltán</v>
      </c>
      <c r="B3" s="12" t="str">
        <f>IF(ISBLANK('Kombinált ranglista'!B3),"",'Kombinált ranglista'!B3)</f>
        <v>Kazincbarcika</v>
      </c>
      <c r="C3" s="14"/>
      <c r="D3" s="14"/>
      <c r="E3" s="10">
        <f>IF(ISBLANK(C3),0,IF(MAX($C$2:$C$34)=C3,100,C3/(MAX($C$2:$C$34))*100))</f>
        <v>0</v>
      </c>
      <c r="F3" s="14"/>
      <c r="G3" s="10">
        <f aca="true" t="shared" si="0" ref="G3:G34">ROUND(E3+F3,2)</f>
        <v>0</v>
      </c>
    </row>
    <row r="4" spans="1:7" ht="12.75">
      <c r="A4" s="12" t="str">
        <f>IF(ISBLANK('Kombinált ranglista'!A4),"",'Kombinált ranglista'!A4)</f>
        <v>Bodnár Balázs</v>
      </c>
      <c r="B4" s="12" t="str">
        <f>IF(ISBLANK('Kombinált ranglista'!B4),"",'Kombinált ranglista'!B4)</f>
        <v>Miskolc</v>
      </c>
      <c r="C4" s="14"/>
      <c r="D4" s="14"/>
      <c r="E4" s="10">
        <f>IF(ISBLANK(C4),0,IF(MAX($C$2:$C$34)=C4,100,C4/(MAX($C$2:$C$34))*100))</f>
        <v>0</v>
      </c>
      <c r="F4" s="14"/>
      <c r="G4" s="10">
        <f t="shared" si="0"/>
        <v>0</v>
      </c>
    </row>
    <row r="5" spans="1:7" ht="12.75">
      <c r="A5" s="12" t="str">
        <f>IF(ISBLANK('Kombinált ranglista'!A5),"",'Kombinált ranglista'!A5)</f>
        <v>Nyúzó Péter</v>
      </c>
      <c r="B5" s="12" t="str">
        <f>IF(ISBLANK('Kombinált ranglista'!B5),"",'Kombinált ranglista'!B5)</f>
        <v>Kiskunfélegyháza</v>
      </c>
      <c r="C5" s="14"/>
      <c r="D5" s="14"/>
      <c r="E5" s="10">
        <f>IF(ISBLANK(C5),0,IF(MAX($C$2:$C$34)=C5,100,C5/(MAX($C$2:$C$34))*100))</f>
        <v>0</v>
      </c>
      <c r="F5" s="14"/>
      <c r="G5" s="10">
        <f t="shared" si="0"/>
        <v>0</v>
      </c>
    </row>
    <row r="6" spans="1:7" ht="12.75">
      <c r="A6" s="12" t="str">
        <f>IF(ISBLANK('Kombinált ranglista'!A6),"",'Kombinált ranglista'!A6)</f>
        <v>Dobránszky György</v>
      </c>
      <c r="B6" s="12" t="str">
        <f>IF(ISBLANK('Kombinált ranglista'!B6),"",'Kombinált ranglista'!B6)</f>
        <v>Nyíregyháza</v>
      </c>
      <c r="C6" s="25">
        <v>4948.9</v>
      </c>
      <c r="D6" s="14"/>
      <c r="E6" s="10">
        <f>IF(ISBLANK(C6),0,IF(MAX($C$2:$C$34)=C6,100,C6/(MAX($C$2:$C$34))*100))</f>
        <v>99.96969941822883</v>
      </c>
      <c r="F6" s="14"/>
      <c r="G6" s="10">
        <f t="shared" si="0"/>
        <v>99.97</v>
      </c>
    </row>
    <row r="7" spans="1:7" ht="12.75">
      <c r="A7" s="12" t="str">
        <f>IF(ISBLANK('Kombinált ranglista'!A7),"",'Kombinált ranglista'!A7)</f>
        <v>Forgó József</v>
      </c>
      <c r="B7" s="12"/>
      <c r="C7" s="14">
        <v>4334.9</v>
      </c>
      <c r="D7" s="14"/>
      <c r="E7" s="10">
        <f>IF(ISBLANK(C7),0,IF(MAX($C$2:$C$34)=C7,100,C7/(MAX($C$2:$C$34))*100))</f>
        <v>87.56666127989658</v>
      </c>
      <c r="F7" s="14"/>
      <c r="G7" s="10">
        <f t="shared" si="0"/>
        <v>87.57</v>
      </c>
    </row>
    <row r="8" spans="1:7" ht="12.75">
      <c r="A8" s="12" t="str">
        <f>IF(ISBLANK('Kombinált ranglista'!A8),"",'Kombinált ranglista'!A8)</f>
        <v>Görög György</v>
      </c>
      <c r="B8" s="12" t="str">
        <f>IF(ISBLANK('Kombinált ranglista'!B8),"",'Kombinált ranglista'!B8)</f>
        <v>Szeged</v>
      </c>
      <c r="C8" s="14"/>
      <c r="D8" s="14"/>
      <c r="E8" s="10">
        <f>IF(ISBLANK(C8),0,IF(MAX($C$2:$C$34)=C8,100,C8/(MAX($C$2:$C$34))*100))</f>
        <v>0</v>
      </c>
      <c r="F8" s="14"/>
      <c r="G8" s="10">
        <f t="shared" si="0"/>
        <v>0</v>
      </c>
    </row>
    <row r="9" spans="1:7" ht="12.75">
      <c r="A9" s="12" t="str">
        <f>IF(ISBLANK('Kombinált ranglista'!A9),"",'Kombinált ranglista'!A9)</f>
        <v>Juhász Miklós</v>
      </c>
      <c r="B9" s="12" t="str">
        <f>IF(ISBLANK('Kombinált ranglista'!B9),"",'Kombinált ranglista'!B9)</f>
        <v>Kazincbarcika</v>
      </c>
      <c r="C9" s="14"/>
      <c r="D9" s="14"/>
      <c r="E9" s="10">
        <f>IF(ISBLANK(C9),0,IF(MAX($C$2:$C$34)=C9,100,C9/(MAX($C$2:$C$34))*100))</f>
        <v>0</v>
      </c>
      <c r="F9" s="14"/>
      <c r="G9" s="10">
        <f t="shared" si="0"/>
        <v>0</v>
      </c>
    </row>
    <row r="10" spans="1:7" ht="12.75">
      <c r="A10" s="12" t="str">
        <f>IF(ISBLANK('Kombinált ranglista'!A10),"",'Kombinált ranglista'!A10)</f>
        <v>Kántor Gergő</v>
      </c>
      <c r="B10" s="12" t="str">
        <f>IF(ISBLANK('Kombinált ranglista'!B10),"",'Kombinált ranglista'!B10)</f>
        <v>Nyíregyháza</v>
      </c>
      <c r="C10" s="14">
        <v>4527.7</v>
      </c>
      <c r="D10" s="14"/>
      <c r="E10" s="10">
        <f>IF(ISBLANK(C10),0,IF(MAX($C$2:$C$34)=C10,100,C10/(MAX($C$2:$C$34))*100))</f>
        <v>91.4612960568843</v>
      </c>
      <c r="F10" s="14"/>
      <c r="G10" s="10">
        <f t="shared" si="0"/>
        <v>91.46</v>
      </c>
    </row>
    <row r="11" spans="1:7" ht="12.75">
      <c r="A11" s="12" t="str">
        <f>IF(ISBLANK('Kombinált ranglista'!A11),"",'Kombinált ranglista'!A11)</f>
        <v>Kornó István</v>
      </c>
      <c r="B11" s="12" t="str">
        <f>IF(ISBLANK('Kombinált ranglista'!B11),"",'Kombinált ranglista'!B11)</f>
        <v>Budapest</v>
      </c>
      <c r="C11" s="14"/>
      <c r="D11" s="14"/>
      <c r="E11" s="10">
        <f>IF(ISBLANK(C11),0,IF(MAX($C$2:$C$34)=C11,100,C11/(MAX($C$2:$C$34))*100))</f>
        <v>0</v>
      </c>
      <c r="F11" s="14"/>
      <c r="G11" s="10">
        <f t="shared" si="0"/>
        <v>0</v>
      </c>
    </row>
    <row r="12" spans="1:7" ht="12.75">
      <c r="A12" s="12" t="str">
        <f>IF(ISBLANK('Kombinált ranglista'!A12),"",'Kombinált ranglista'!A12)</f>
        <v>Köteles Ádám</v>
      </c>
      <c r="B12" s="12" t="str">
        <f>IF(ISBLANK('Kombinált ranglista'!B12),"",'Kombinált ranglista'!B12)</f>
        <v>Miskolc</v>
      </c>
      <c r="C12" s="14"/>
      <c r="D12" s="14"/>
      <c r="E12" s="10">
        <f>IF(ISBLANK(C12),0,IF(MAX($C$2:$C$34)=C12,100,C12/(MAX($C$2:$C$34))*100))</f>
        <v>0</v>
      </c>
      <c r="F12" s="14"/>
      <c r="G12" s="10">
        <f t="shared" si="0"/>
        <v>0</v>
      </c>
    </row>
    <row r="13" spans="1:7" ht="12.75">
      <c r="A13" s="12" t="str">
        <f>IF(ISBLANK('Kombinált ranglista'!A13),"",'Kombinált ranglista'!A13)</f>
        <v>Máté Béla</v>
      </c>
      <c r="B13" s="12" t="str">
        <f>IF(ISBLANK('Kombinált ranglista'!B13),"",'Kombinált ranglista'!B13)</f>
        <v>Miskolc</v>
      </c>
      <c r="C13" s="14"/>
      <c r="D13" s="14"/>
      <c r="E13" s="10">
        <f>IF(ISBLANK(C13),0,IF(MAX($C$2:$C$34)=C13,100,C13/(MAX($C$2:$C$34))*100))</f>
        <v>0</v>
      </c>
      <c r="F13" s="14"/>
      <c r="G13" s="10">
        <f t="shared" si="0"/>
        <v>0</v>
      </c>
    </row>
    <row r="14" spans="1:7" ht="12.75">
      <c r="A14" s="12" t="str">
        <f>IF(ISBLANK('Kombinált ranglista'!A14),"",'Kombinált ranglista'!A14)</f>
        <v>Páskai Ferenc</v>
      </c>
      <c r="B14" s="12"/>
      <c r="C14" s="14"/>
      <c r="D14" s="14"/>
      <c r="E14" s="10">
        <f>IF(ISBLANK(C14),0,IF(MAX($C$2:$C$34)=C14,100,C14/(MAX($C$2:$C$34))*100))</f>
        <v>0</v>
      </c>
      <c r="F14" s="14"/>
      <c r="G14" s="10">
        <f t="shared" si="0"/>
        <v>0</v>
      </c>
    </row>
    <row r="15" spans="1:7" ht="12.75">
      <c r="A15" s="12" t="str">
        <f>IF(ISBLANK('Kombinált ranglista'!A15),"",'Kombinált ranglista'!A15)</f>
        <v>Posszert Gyula</v>
      </c>
      <c r="B15" s="12" t="str">
        <f>IF(ISBLANK('Kombinált ranglista'!B15),"",'Kombinált ranglista'!B15)</f>
        <v>Kiskunfélegyháza</v>
      </c>
      <c r="C15" s="14">
        <v>4039.9</v>
      </c>
      <c r="D15" s="14"/>
      <c r="E15" s="10">
        <f>IF(ISBLANK(C15),0,IF(MAX($C$2:$C$34)=C15,100,C15/(MAX($C$2:$C$34))*100))</f>
        <v>81.60754686489982</v>
      </c>
      <c r="F15" s="14"/>
      <c r="G15" s="10">
        <f t="shared" si="0"/>
        <v>81.61</v>
      </c>
    </row>
    <row r="16" spans="1:7" ht="12.75">
      <c r="A16" s="12" t="str">
        <f>IF(ISBLANK('Kombinált ranglista'!A16),"",'Kombinált ranglista'!A16)</f>
        <v>Rábel András</v>
      </c>
      <c r="B16" s="12" t="str">
        <f>IF(ISBLANK('Kombinált ranglista'!B16),"",'Kombinált ranglista'!B16)</f>
        <v>Szeged</v>
      </c>
      <c r="C16" s="14"/>
      <c r="D16" s="14"/>
      <c r="E16" s="10">
        <f>IF(ISBLANK(C16),0,IF(MAX($C$2:$C$34)=C16,100,C16/(MAX($C$2:$C$34))*100))</f>
        <v>0</v>
      </c>
      <c r="F16" s="14"/>
      <c r="G16" s="10">
        <f t="shared" si="0"/>
        <v>0</v>
      </c>
    </row>
    <row r="17" spans="1:7" ht="12.75">
      <c r="A17" s="12" t="str">
        <f>IF(ISBLANK('Kombinált ranglista'!A17),"",'Kombinált ranglista'!A17)</f>
        <v>Szokol Roland</v>
      </c>
      <c r="B17" s="12" t="str">
        <f>IF(ISBLANK('Kombinált ranglista'!B17),"",'Kombinált ranglista'!B17)</f>
        <v>Kazincbarcika</v>
      </c>
      <c r="C17" s="14"/>
      <c r="D17" s="14"/>
      <c r="E17" s="10">
        <f>IF(ISBLANK(C17),0,IF(MAX($C$2:$C$34)=C17,100,C17/(MAX($C$2:$C$34))*100))</f>
        <v>0</v>
      </c>
      <c r="F17" s="14"/>
      <c r="G17" s="10">
        <f t="shared" si="0"/>
        <v>0</v>
      </c>
    </row>
    <row r="18" spans="1:7" ht="12.75">
      <c r="A18" s="12" t="str">
        <f>IF(ISBLANK('Kombinált ranglista'!A18),"",'Kombinált ranglista'!A18)</f>
        <v>Varga Zoltán</v>
      </c>
      <c r="B18" s="12" t="str">
        <f>IF(ISBLANK('Kombinált ranglista'!B18),"",'Kombinált ranglista'!B18)</f>
        <v>Kazincbarcika</v>
      </c>
      <c r="C18" s="14"/>
      <c r="D18" s="14"/>
      <c r="E18" s="10">
        <f>IF(ISBLANK(C18),0,IF(MAX($C$2:$C$34)=C18,100,C18/(MAX($C$2:$C$34))*100))</f>
        <v>0</v>
      </c>
      <c r="F18" s="14"/>
      <c r="G18" s="10">
        <f t="shared" si="0"/>
        <v>0</v>
      </c>
    </row>
    <row r="19" spans="1:7" ht="12.75">
      <c r="A19" s="12" t="str">
        <f>IF(ISBLANK('Kombinált ranglista'!A19),"",'Kombinált ranglista'!A19)</f>
        <v>Vörös Endre</v>
      </c>
      <c r="B19" s="12" t="str">
        <f>IF(ISBLANK('Kombinált ranglista'!B19),"",'Kombinált ranglista'!B19)</f>
        <v>Szeged</v>
      </c>
      <c r="C19" s="14">
        <v>4950.4</v>
      </c>
      <c r="D19" s="14"/>
      <c r="E19" s="10">
        <f>IF(ISBLANK(C19),0,IF(MAX($C$2:$C$34)=C19,100,C19/(MAX($C$2:$C$34))*100))</f>
        <v>100</v>
      </c>
      <c r="F19" s="14"/>
      <c r="G19" s="10">
        <f t="shared" si="0"/>
        <v>100</v>
      </c>
    </row>
    <row r="20" spans="1:7" ht="12.75">
      <c r="A20" s="12" t="str">
        <f>IF(ISBLANK('Kombinált ranglista'!A20),"",'Kombinált ranglista'!A20)</f>
        <v>Szeri András</v>
      </c>
      <c r="B20" s="12" t="str">
        <f>IF(ISBLANK('Kombinált ranglista'!B20),"",'Kombinált ranglista'!B20)</f>
        <v>Kiskunfélegyháza</v>
      </c>
      <c r="C20" s="14">
        <v>4699.8</v>
      </c>
      <c r="D20" s="14"/>
      <c r="E20" s="10">
        <f>IF(ISBLANK(C20),0,IF(MAX($C$2:$C$34)=C20,100,C20/(MAX($C$2:$C$34))*100))</f>
        <v>94.93778280542988</v>
      </c>
      <c r="F20" s="14"/>
      <c r="G20" s="10">
        <f t="shared" si="0"/>
        <v>94.94</v>
      </c>
    </row>
    <row r="21" spans="1:7" ht="12.75">
      <c r="A21" s="12" t="str">
        <f>IF(ISBLANK('Kombinált ranglista'!A21),"",'Kombinált ranglista'!A21)</f>
        <v>Szarka László</v>
      </c>
      <c r="B21" s="12" t="str">
        <f>IF(ISBLANK('Kombinált ranglista'!B21),"",'Kombinált ranglista'!B21)</f>
        <v>Budapest</v>
      </c>
      <c r="C21" s="14"/>
      <c r="D21" s="14"/>
      <c r="E21" s="10">
        <f>IF(ISBLANK(C21),0,IF(MAX($C$2:$C$34)=C21,100,C21/(MAX($C$2:$C$34))*100))</f>
        <v>0</v>
      </c>
      <c r="F21" s="14"/>
      <c r="G21" s="10">
        <f t="shared" si="0"/>
        <v>0</v>
      </c>
    </row>
    <row r="22" spans="1:7" ht="12.75">
      <c r="A22" s="12" t="str">
        <f>IF(ISBLANK('Kombinált ranglista'!A22),"",'Kombinált ranglista'!A22)</f>
        <v>Horváth János </v>
      </c>
      <c r="B22" s="12" t="str">
        <f>IF(ISBLANK('Kombinált ranglista'!B22),"",'Kombinált ranglista'!B22)</f>
        <v>Kiskunf.</v>
      </c>
      <c r="C22" s="14"/>
      <c r="D22" s="14"/>
      <c r="E22" s="10">
        <f>IF(ISBLANK(C22),0,IF(MAX($C$2:$C$34)=C22,100,C22/(MAX($C$2:$C$34))*100))</f>
        <v>0</v>
      </c>
      <c r="F22" s="14"/>
      <c r="G22" s="10">
        <f t="shared" si="0"/>
        <v>0</v>
      </c>
    </row>
    <row r="23" spans="1:7" ht="12.75">
      <c r="A23" s="12" t="str">
        <f>IF(ISBLANK('Kombinált ranglista'!A23),"",'Kombinált ranglista'!A23)</f>
        <v>Debreczeni Oszkár</v>
      </c>
      <c r="B23" s="12" t="str">
        <f>IF(ISBLANK('Kombinált ranglista'!B23),"",'Kombinált ranglista'!B23)</f>
        <v>Herend</v>
      </c>
      <c r="C23" s="14"/>
      <c r="D23" s="14"/>
      <c r="E23" s="10">
        <f>IF(ISBLANK(C23),0,IF(MAX($C$2:$C$34)=C23,100,C23/(MAX($C$2:$C$34))*100))</f>
        <v>0</v>
      </c>
      <c r="F23" s="14"/>
      <c r="G23" s="10">
        <f t="shared" si="0"/>
        <v>0</v>
      </c>
    </row>
    <row r="24" spans="1:7" ht="12.75">
      <c r="A24" s="12" t="str">
        <f>IF(ISBLANK('Kombinált ranglista'!A24),"",'Kombinált ranglista'!A24)</f>
        <v>Kaszap Imre</v>
      </c>
      <c r="B24" s="12" t="str">
        <f>IF(ISBLANK('Kombinált ranglista'!B24),"",'Kombinált ranglista'!B24)</f>
        <v>Kiskunhalas</v>
      </c>
      <c r="C24" s="14"/>
      <c r="D24" s="14"/>
      <c r="E24" s="10">
        <f>IF(ISBLANK(C24),0,IF(MAX($C$2:$C$34)=C24,100,C24/(MAX($C$2:$C$34))*100))</f>
        <v>0</v>
      </c>
      <c r="F24" s="14"/>
      <c r="G24" s="10">
        <f t="shared" si="0"/>
        <v>0</v>
      </c>
    </row>
    <row r="25" spans="1:7" ht="12.75">
      <c r="A25" s="12" t="str">
        <f>IF(ISBLANK('Kombinált ranglista'!A25),"",'Kombinált ranglista'!A25)</f>
        <v>Megyeri László</v>
      </c>
      <c r="B25" s="12" t="str">
        <f>IF(ISBLANK('Kombinált ranglista'!B25),"",'Kombinált ranglista'!B25)</f>
        <v>Miskolc</v>
      </c>
      <c r="C25" s="14"/>
      <c r="D25" s="14"/>
      <c r="E25" s="10">
        <f>IF(ISBLANK(C25),0,IF(MAX($C$2:$C$34)=C25,100,C25/(MAX($C$2:$C$34))*100))</f>
        <v>0</v>
      </c>
      <c r="F25" s="14"/>
      <c r="G25" s="10">
        <f t="shared" si="0"/>
        <v>0</v>
      </c>
    </row>
    <row r="26" spans="1:7" ht="12.75">
      <c r="A26" s="12" t="str">
        <f>IF(ISBLANK('Kombinált ranglista'!A26),"",'Kombinált ranglista'!A26)</f>
        <v>Oroszi Tibor</v>
      </c>
      <c r="B26" s="12" t="str">
        <f>IF(ISBLANK('Kombinált ranglista'!B26),"",'Kombinált ranglista'!B26)</f>
        <v>Nagykáta</v>
      </c>
      <c r="C26" s="14"/>
      <c r="D26" s="14"/>
      <c r="E26" s="10">
        <f>IF(ISBLANK(C26),0,IF(MAX($C$2:$C$34)=C26,100,C26/(MAX($C$2:$C$34))*100))</f>
        <v>0</v>
      </c>
      <c r="F26" s="14"/>
      <c r="G26" s="10">
        <f t="shared" si="0"/>
        <v>0</v>
      </c>
    </row>
    <row r="27" spans="1:7" ht="12.75">
      <c r="A27" s="12" t="str">
        <f>IF(ISBLANK('Kombinált ranglista'!A27),"",'Kombinált ranglista'!A27)</f>
        <v>Viraszkó Pál </v>
      </c>
      <c r="B27" s="12" t="str">
        <f>IF(ISBLANK('Kombinált ranglista'!B27),"",'Kombinált ranglista'!B27)</f>
        <v>Nyíregyháza</v>
      </c>
      <c r="C27" s="14"/>
      <c r="D27" s="14"/>
      <c r="E27" s="10">
        <f>IF(ISBLANK(C27),0,IF(MAX($C$2:$C$34)=C27,100,C27/(MAX($C$2:$C$34))*100))</f>
        <v>0</v>
      </c>
      <c r="F27" s="14"/>
      <c r="G27" s="10">
        <f t="shared" si="0"/>
        <v>0</v>
      </c>
    </row>
    <row r="28" spans="1:7" ht="12.75">
      <c r="A28" s="12" t="str">
        <f>IF(ISBLANK('Kombinált ranglista'!A28),"",'Kombinált ranglista'!A28)</f>
        <v>Verőczey Gábor</v>
      </c>
      <c r="B28" s="12" t="str">
        <f>IF(ISBLANK('Kombinált ranglista'!B28),"",'Kombinált ranglista'!B28)</f>
        <v>Szeged</v>
      </c>
      <c r="C28" s="14"/>
      <c r="D28" s="14"/>
      <c r="E28" s="10">
        <f>IF(ISBLANK(C28),0,IF(MAX($C$2:$C$34)=C28,100,C28/(MAX($C$2:$C$34))*100))</f>
        <v>0</v>
      </c>
      <c r="F28" s="14"/>
      <c r="G28" s="10">
        <f t="shared" si="0"/>
        <v>0</v>
      </c>
    </row>
    <row r="29" spans="1:7" ht="12.75">
      <c r="A29" s="12" t="str">
        <f>IF(ISBLANK('Kombinált ranglista'!A29),"",'Kombinált ranglista'!A29)</f>
        <v>Augusztin Károly</v>
      </c>
      <c r="B29" s="12" t="str">
        <f>IF(ISBLANK('Kombinált ranglista'!B29),"",'Kombinált ranglista'!B29)</f>
        <v>Budapest Mod.klub</v>
      </c>
      <c r="C29" s="14"/>
      <c r="D29" s="14"/>
      <c r="E29" s="10">
        <f>IF(ISBLANK(C29),0,IF(MAX($C$2:$C$34)=C29,100,C29/(MAX($C$2:$C$34))*100))</f>
        <v>0</v>
      </c>
      <c r="F29" s="14"/>
      <c r="G29" s="10">
        <f t="shared" si="0"/>
        <v>0</v>
      </c>
    </row>
    <row r="30" spans="1:7" ht="12.75">
      <c r="A30" s="12" t="str">
        <f>IF(ISBLANK('Kombinált ranglista'!A30),"",'Kombinált ranglista'!A30)</f>
        <v>Molnár Sándor</v>
      </c>
      <c r="B30" s="12" t="str">
        <f>IF(ISBLANK('Kombinált ranglista'!B30),"",'Kombinált ranglista'!B30)</f>
        <v>HVMSE</v>
      </c>
      <c r="C30" s="14"/>
      <c r="D30" s="14"/>
      <c r="E30" s="10">
        <f>IF(ISBLANK(C30),0,IF(MAX($C$2:$C$34)=C30,100,C30/(MAX($C$2:$C$34))*100))</f>
        <v>0</v>
      </c>
      <c r="F30" s="14"/>
      <c r="G30" s="10">
        <f t="shared" si="0"/>
        <v>0</v>
      </c>
    </row>
    <row r="31" spans="1:7" ht="12.75">
      <c r="A31" s="12" t="str">
        <f>IF(ISBLANK('Kombinált ranglista'!A31),"",'Kombinált ranglista'!A31)</f>
        <v>Berta Gábor</v>
      </c>
      <c r="B31" s="12" t="str">
        <f>IF(ISBLANK('Kombinált ranglista'!B31),"",'Kombinált ranglista'!B31)</f>
        <v>HVMSE</v>
      </c>
      <c r="C31" s="14"/>
      <c r="D31" s="14"/>
      <c r="E31" s="10">
        <f>IF(ISBLANK(C31),0,IF(MAX($C$2:$C$34)=C31,100,C31/(MAX($C$2:$C$34))*100))</f>
        <v>0</v>
      </c>
      <c r="F31" s="14"/>
      <c r="G31" s="10">
        <f t="shared" si="0"/>
        <v>0</v>
      </c>
    </row>
    <row r="32" spans="1:7" ht="12.75">
      <c r="A32" s="12" t="str">
        <f>IF(ISBLANK('Kombinált ranglista'!A32),"",'Kombinált ranglista'!A32)</f>
        <v>Imre Csaba</v>
      </c>
      <c r="B32" s="12" t="str">
        <f>IF(ISBLANK('Kombinált ranglista'!B32),"",'Kombinált ranglista'!B32)</f>
        <v>HVMSE</v>
      </c>
      <c r="C32" s="14"/>
      <c r="D32" s="14"/>
      <c r="E32" s="10">
        <f>IF(ISBLANK(C32),0,IF(MAX($C$2:$C$34)=C32,100,C32/(MAX($C$2:$C$34))*100))</f>
        <v>0</v>
      </c>
      <c r="F32" s="14"/>
      <c r="G32" s="10">
        <f t="shared" si="0"/>
        <v>0</v>
      </c>
    </row>
    <row r="33" spans="1:7" ht="12.75">
      <c r="A33" s="12" t="str">
        <f>IF(ISBLANK('Kombinált ranglista'!A33),"",'Kombinált ranglista'!A33)</f>
        <v>Horváth Imre</v>
      </c>
      <c r="B33" s="12" t="str">
        <f>IF(ISBLANK('Kombinált ranglista'!B33),"",'Kombinált ranglista'!B33)</f>
        <v>Nyíregyháza</v>
      </c>
      <c r="C33" s="14"/>
      <c r="D33" s="14"/>
      <c r="E33" s="10">
        <f>IF(ISBLANK(C33),0,IF(MAX($C$2:$C$34)=C33,100,C33/(MAX($C$2:$C$34))*100))</f>
        <v>0</v>
      </c>
      <c r="F33" s="14"/>
      <c r="G33" s="10">
        <f t="shared" si="0"/>
        <v>0</v>
      </c>
    </row>
    <row r="34" spans="1:7" ht="12.75">
      <c r="A34" s="12" t="str">
        <f>IF(ISBLANK('Kombinált ranglista'!A34),"",'Kombinált ranglista'!A34)</f>
        <v>Vajda Attila</v>
      </c>
      <c r="B34" s="12" t="str">
        <f>IF(ISBLANK('Kombinált ranglista'!B34),"",'Kombinált ranglista'!B34)</f>
        <v>Kiskunfélegyháza</v>
      </c>
      <c r="C34" s="14"/>
      <c r="D34" s="14"/>
      <c r="E34" s="10">
        <f>IF(ISBLANK(C34),0,IF(MAX($C$2:$C$34)=C34,100,C34/(MAX($C$2:$C$34))*100))</f>
        <v>0</v>
      </c>
      <c r="F34" s="14"/>
      <c r="G34" s="10">
        <f t="shared" si="0"/>
        <v>0</v>
      </c>
    </row>
  </sheetData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2" width="18.28125" style="0" customWidth="1"/>
    <col min="3" max="4" width="13.7109375" style="0" customWidth="1"/>
    <col min="5" max="7" width="18.28125" style="0" customWidth="1"/>
  </cols>
  <sheetData>
    <row r="1" spans="1:7" ht="13.5" thickBot="1">
      <c r="A1" s="6" t="s">
        <v>1</v>
      </c>
      <c r="B1" s="7" t="s">
        <v>3</v>
      </c>
      <c r="C1" s="7" t="s">
        <v>2</v>
      </c>
      <c r="D1" s="7" t="s">
        <v>7</v>
      </c>
      <c r="E1" s="8" t="s">
        <v>4</v>
      </c>
      <c r="F1" s="8" t="s">
        <v>5</v>
      </c>
      <c r="G1" s="9" t="s">
        <v>6</v>
      </c>
    </row>
    <row r="2" spans="1:7" ht="12.75">
      <c r="A2" s="12" t="str">
        <f>IF(ISBLANK('Kombinált ranglista'!A2),"",'Kombinált ranglista'!A2)</f>
        <v>Berzéki Marcel</v>
      </c>
      <c r="B2" s="12" t="str">
        <f>IF(ISBLANK('Kombinált ranglista'!B2),"",'Kombinált ranglista'!B2)</f>
        <v>Gödöllő</v>
      </c>
      <c r="C2" s="13"/>
      <c r="D2" s="13"/>
      <c r="E2" s="10">
        <f>IF(ISBLANK(C2),0,IF(MAX($C$2:$C$34)=C2,100,C2/(MAX($C$2:$C$34))*100))</f>
        <v>0</v>
      </c>
      <c r="F2" s="14"/>
      <c r="G2" s="10">
        <f>ROUND(E2+F2,2)</f>
        <v>0</v>
      </c>
    </row>
    <row r="3" spans="1:7" ht="12.75">
      <c r="A3" s="12" t="str">
        <f>IF(ISBLANK('Kombinált ranglista'!A3),"",'Kombinált ranglista'!A3)</f>
        <v>Benyó Zoltán</v>
      </c>
      <c r="B3" s="12" t="str">
        <f>IF(ISBLANK('Kombinált ranglista'!B3),"",'Kombinált ranglista'!B3)</f>
        <v>Kazincbarcika</v>
      </c>
      <c r="C3" s="14"/>
      <c r="D3" s="14"/>
      <c r="E3" s="10">
        <f>IF(ISBLANK(C3),0,IF(MAX($C$2:$C$34)=C3,100,C3/(MAX($C$2:$C$34))*100))</f>
        <v>0</v>
      </c>
      <c r="F3" s="14"/>
      <c r="G3" s="10">
        <f aca="true" t="shared" si="0" ref="G3:G34">ROUND(E3+F3,2)</f>
        <v>0</v>
      </c>
    </row>
    <row r="4" spans="1:7" ht="12.75">
      <c r="A4" s="12" t="str">
        <f>IF(ISBLANK('Kombinált ranglista'!A4),"",'Kombinált ranglista'!A4)</f>
        <v>Bodnár Balázs</v>
      </c>
      <c r="B4" s="12" t="str">
        <f>IF(ISBLANK('Kombinált ranglista'!B4),"",'Kombinált ranglista'!B4)</f>
        <v>Miskolc</v>
      </c>
      <c r="C4" s="14"/>
      <c r="D4" s="14"/>
      <c r="E4" s="10">
        <f>IF(ISBLANK(C4),0,IF(MAX($C$2:$C$34)=C4,100,C4/(MAX($C$2:$C$34))*100))</f>
        <v>0</v>
      </c>
      <c r="F4" s="14"/>
      <c r="G4" s="10">
        <f t="shared" si="0"/>
        <v>0</v>
      </c>
    </row>
    <row r="5" spans="1:7" ht="12.75">
      <c r="A5" s="12" t="str">
        <f>IF(ISBLANK('Kombinált ranglista'!A5),"",'Kombinált ranglista'!A5)</f>
        <v>Nyúzó Péter</v>
      </c>
      <c r="B5" s="12" t="str">
        <f>IF(ISBLANK('Kombinált ranglista'!B5),"",'Kombinált ranglista'!B5)</f>
        <v>Kiskunfélegyháza</v>
      </c>
      <c r="C5" s="14"/>
      <c r="D5" s="14"/>
      <c r="E5" s="10">
        <f>IF(ISBLANK(C5),0,IF(MAX($C$2:$C$34)=C5,100,C5/(MAX($C$2:$C$34))*100))</f>
        <v>0</v>
      </c>
      <c r="F5" s="14"/>
      <c r="G5" s="10">
        <f t="shared" si="0"/>
        <v>0</v>
      </c>
    </row>
    <row r="6" spans="1:7" ht="12.75">
      <c r="A6" s="12" t="str">
        <f>IF(ISBLANK('Kombinált ranglista'!A6),"",'Kombinált ranglista'!A6)</f>
        <v>Dobránszky György</v>
      </c>
      <c r="B6" s="12" t="str">
        <f>IF(ISBLANK('Kombinált ranglista'!B6),"",'Kombinált ranglista'!B6)</f>
        <v>Nyíregyháza</v>
      </c>
      <c r="C6" s="14"/>
      <c r="D6" s="14"/>
      <c r="E6" s="10">
        <f>IF(ISBLANK(C6),0,IF(MAX($C$2:$C$34)=C6,100,C6/(MAX($C$2:$C$34))*100))</f>
        <v>0</v>
      </c>
      <c r="F6" s="14"/>
      <c r="G6" s="10">
        <f t="shared" si="0"/>
        <v>0</v>
      </c>
    </row>
    <row r="7" spans="1:7" ht="12.75">
      <c r="A7" s="12" t="str">
        <f>IF(ISBLANK('Kombinált ranglista'!A7),"",'Kombinált ranglista'!A7)</f>
        <v>Forgó József</v>
      </c>
      <c r="B7" s="12"/>
      <c r="C7" s="14">
        <v>3356.17</v>
      </c>
      <c r="D7" s="14"/>
      <c r="E7" s="10">
        <f>IF(ISBLANK(C7),0,IF(MAX($C$2:$C$34)=C7,100,C7/(MAX($C$2:$C$34))*100))</f>
        <v>68.51759604430961</v>
      </c>
      <c r="F7" s="14"/>
      <c r="G7" s="10">
        <f t="shared" si="0"/>
        <v>68.52</v>
      </c>
    </row>
    <row r="8" spans="1:7" ht="12.75">
      <c r="A8" s="12" t="str">
        <f>IF(ISBLANK('Kombinált ranglista'!A8),"",'Kombinált ranglista'!A8)</f>
        <v>Görög György</v>
      </c>
      <c r="B8" s="12" t="str">
        <f>IF(ISBLANK('Kombinált ranglista'!B8),"",'Kombinált ranglista'!B8)</f>
        <v>Szeged</v>
      </c>
      <c r="C8" s="14"/>
      <c r="D8" s="14"/>
      <c r="E8" s="10">
        <f>IF(ISBLANK(C8),0,IF(MAX($C$2:$C$34)=C8,100,C8/(MAX($C$2:$C$34))*100))</f>
        <v>0</v>
      </c>
      <c r="F8" s="14"/>
      <c r="G8" s="10">
        <f t="shared" si="0"/>
        <v>0</v>
      </c>
    </row>
    <row r="9" spans="1:7" ht="12.75">
      <c r="A9" s="12" t="str">
        <f>IF(ISBLANK('Kombinált ranglista'!A9),"",'Kombinált ranglista'!A9)</f>
        <v>Juhász Miklós</v>
      </c>
      <c r="B9" s="12" t="str">
        <f>IF(ISBLANK('Kombinált ranglista'!B9),"",'Kombinált ranglista'!B9)</f>
        <v>Kazincbarcika</v>
      </c>
      <c r="C9" s="14"/>
      <c r="D9" s="14"/>
      <c r="E9" s="10">
        <f>IF(ISBLANK(C9),0,IF(MAX($C$2:$C$34)=C9,100,C9/(MAX($C$2:$C$34))*100))</f>
        <v>0</v>
      </c>
      <c r="F9" s="14"/>
      <c r="G9" s="10">
        <f t="shared" si="0"/>
        <v>0</v>
      </c>
    </row>
    <row r="10" spans="1:7" ht="12.75">
      <c r="A10" s="12" t="str">
        <f>IF(ISBLANK('Kombinált ranglista'!A10),"",'Kombinált ranglista'!A10)</f>
        <v>Kántor Gergő</v>
      </c>
      <c r="B10" s="12" t="str">
        <f>IF(ISBLANK('Kombinált ranglista'!B10),"",'Kombinált ranglista'!B10)</f>
        <v>Nyíregyháza</v>
      </c>
      <c r="C10" s="14">
        <v>4898.26</v>
      </c>
      <c r="D10" s="14"/>
      <c r="E10" s="10">
        <f>IF(ISBLANK(C10),0,IF(MAX($C$2:$C$34)=C10,100,C10/(MAX($C$2:$C$34))*100))</f>
        <v>100</v>
      </c>
      <c r="F10" s="14"/>
      <c r="G10" s="10">
        <f t="shared" si="0"/>
        <v>100</v>
      </c>
    </row>
    <row r="11" spans="1:7" ht="12.75">
      <c r="A11" s="12" t="str">
        <f>IF(ISBLANK('Kombinált ranglista'!A11),"",'Kombinált ranglista'!A11)</f>
        <v>Kornó István</v>
      </c>
      <c r="B11" s="12" t="str">
        <f>IF(ISBLANK('Kombinált ranglista'!B11),"",'Kombinált ranglista'!B11)</f>
        <v>Budapest</v>
      </c>
      <c r="C11" s="14"/>
      <c r="D11" s="14"/>
      <c r="E11" s="10">
        <f>IF(ISBLANK(C11),0,IF(MAX($C$2:$C$34)=C11,100,C11/(MAX($C$2:$C$34))*100))</f>
        <v>0</v>
      </c>
      <c r="F11" s="14"/>
      <c r="G11" s="10">
        <f t="shared" si="0"/>
        <v>0</v>
      </c>
    </row>
    <row r="12" spans="1:7" ht="12.75">
      <c r="A12" s="12" t="str">
        <f>IF(ISBLANK('Kombinált ranglista'!A12),"",'Kombinált ranglista'!A12)</f>
        <v>Köteles Ádám</v>
      </c>
      <c r="B12" s="12" t="str">
        <f>IF(ISBLANK('Kombinált ranglista'!B12),"",'Kombinált ranglista'!B12)</f>
        <v>Miskolc</v>
      </c>
      <c r="C12" s="14"/>
      <c r="D12" s="14"/>
      <c r="E12" s="10">
        <f>IF(ISBLANK(C12),0,IF(MAX($C$2:$C$34)=C12,100,C12/(MAX($C$2:$C$34))*100))</f>
        <v>0</v>
      </c>
      <c r="F12" s="14"/>
      <c r="G12" s="10">
        <f t="shared" si="0"/>
        <v>0</v>
      </c>
    </row>
    <row r="13" spans="1:7" ht="12.75">
      <c r="A13" s="12" t="str">
        <f>IF(ISBLANK('Kombinált ranglista'!A13),"",'Kombinált ranglista'!A13)</f>
        <v>Máté Béla</v>
      </c>
      <c r="B13" s="12" t="str">
        <f>IF(ISBLANK('Kombinált ranglista'!B13),"",'Kombinált ranglista'!B13)</f>
        <v>Miskolc</v>
      </c>
      <c r="C13" s="14"/>
      <c r="D13" s="14"/>
      <c r="E13" s="10">
        <f>IF(ISBLANK(C13),0,IF(MAX($C$2:$C$34)=C13,100,C13/(MAX($C$2:$C$34))*100))</f>
        <v>0</v>
      </c>
      <c r="F13" s="14"/>
      <c r="G13" s="10">
        <f t="shared" si="0"/>
        <v>0</v>
      </c>
    </row>
    <row r="14" spans="1:7" ht="12.75">
      <c r="A14" s="12" t="str">
        <f>IF(ISBLANK('Kombinált ranglista'!A14),"",'Kombinált ranglista'!A14)</f>
        <v>Páskai Ferenc</v>
      </c>
      <c r="B14" s="12"/>
      <c r="C14" s="14">
        <v>4810.21</v>
      </c>
      <c r="D14" s="14"/>
      <c r="E14" s="10">
        <f>IF(ISBLANK(C14),0,IF(MAX($C$2:$C$34)=C14,100,C14/(MAX($C$2:$C$34))*100))</f>
        <v>98.20242290119349</v>
      </c>
      <c r="F14" s="14"/>
      <c r="G14" s="10">
        <f t="shared" si="0"/>
        <v>98.2</v>
      </c>
    </row>
    <row r="15" spans="1:7" ht="12.75">
      <c r="A15" s="12" t="str">
        <f>IF(ISBLANK('Kombinált ranglista'!A15),"",'Kombinált ranglista'!A15)</f>
        <v>Posszert Gyula</v>
      </c>
      <c r="B15" s="12" t="str">
        <f>IF(ISBLANK('Kombinált ranglista'!B15),"",'Kombinált ranglista'!B15)</f>
        <v>Kiskunfélegyháza</v>
      </c>
      <c r="C15" s="14"/>
      <c r="D15" s="14"/>
      <c r="E15" s="10">
        <f>IF(ISBLANK(C15),0,IF(MAX($C$2:$C$34)=C15,100,C15/(MAX($C$2:$C$34))*100))</f>
        <v>0</v>
      </c>
      <c r="F15" s="14"/>
      <c r="G15" s="10">
        <f t="shared" si="0"/>
        <v>0</v>
      </c>
    </row>
    <row r="16" spans="1:7" ht="12.75">
      <c r="A16" s="12" t="str">
        <f>IF(ISBLANK('Kombinált ranglista'!A16),"",'Kombinált ranglista'!A16)</f>
        <v>Rábel András</v>
      </c>
      <c r="B16" s="12" t="str">
        <f>IF(ISBLANK('Kombinált ranglista'!B16),"",'Kombinált ranglista'!B16)</f>
        <v>Szeged</v>
      </c>
      <c r="C16" s="14"/>
      <c r="D16" s="14"/>
      <c r="E16" s="10">
        <f>IF(ISBLANK(C16),0,IF(MAX($C$2:$C$34)=C16,100,C16/(MAX($C$2:$C$34))*100))</f>
        <v>0</v>
      </c>
      <c r="F16" s="14"/>
      <c r="G16" s="10">
        <f t="shared" si="0"/>
        <v>0</v>
      </c>
    </row>
    <row r="17" spans="1:7" ht="12.75">
      <c r="A17" s="12" t="str">
        <f>IF(ISBLANK('Kombinált ranglista'!A17),"",'Kombinált ranglista'!A17)</f>
        <v>Szokol Roland</v>
      </c>
      <c r="B17" s="12" t="str">
        <f>IF(ISBLANK('Kombinált ranglista'!B17),"",'Kombinált ranglista'!B17)</f>
        <v>Kazincbarcika</v>
      </c>
      <c r="C17" s="14"/>
      <c r="D17" s="14"/>
      <c r="E17" s="10">
        <f>IF(ISBLANK(C17),0,IF(MAX($C$2:$C$34)=C17,100,C17/(MAX($C$2:$C$34))*100))</f>
        <v>0</v>
      </c>
      <c r="F17" s="14"/>
      <c r="G17" s="10">
        <f t="shared" si="0"/>
        <v>0</v>
      </c>
    </row>
    <row r="18" spans="1:7" ht="12.75">
      <c r="A18" s="12" t="str">
        <f>IF(ISBLANK('Kombinált ranglista'!A18),"",'Kombinált ranglista'!A18)</f>
        <v>Varga Zoltán</v>
      </c>
      <c r="B18" s="12" t="str">
        <f>IF(ISBLANK('Kombinált ranglista'!B18),"",'Kombinált ranglista'!B18)</f>
        <v>Kazincbarcika</v>
      </c>
      <c r="C18" s="14"/>
      <c r="D18" s="14"/>
      <c r="E18" s="10">
        <f>IF(ISBLANK(C18),0,IF(MAX($C$2:$C$34)=C18,100,C18/(MAX($C$2:$C$34))*100))</f>
        <v>0</v>
      </c>
      <c r="F18" s="14"/>
      <c r="G18" s="10">
        <f t="shared" si="0"/>
        <v>0</v>
      </c>
    </row>
    <row r="19" spans="1:7" ht="12.75">
      <c r="A19" s="12" t="str">
        <f>IF(ISBLANK('Kombinált ranglista'!A19),"",'Kombinált ranglista'!A19)</f>
        <v>Vörös Endre</v>
      </c>
      <c r="B19" s="12" t="str">
        <f>IF(ISBLANK('Kombinált ranglista'!B19),"",'Kombinált ranglista'!B19)</f>
        <v>Szeged</v>
      </c>
      <c r="C19" s="14">
        <v>4547.56</v>
      </c>
      <c r="D19" s="14"/>
      <c r="E19" s="10">
        <f>IF(ISBLANK(C19),0,IF(MAX($C$2:$C$34)=C19,100,C19/(MAX($C$2:$C$34))*100))</f>
        <v>92.84031472400403</v>
      </c>
      <c r="F19" s="14"/>
      <c r="G19" s="10">
        <f t="shared" si="0"/>
        <v>92.84</v>
      </c>
    </row>
    <row r="20" spans="1:7" ht="12.75">
      <c r="A20" s="12" t="str">
        <f>IF(ISBLANK('Kombinált ranglista'!A20),"",'Kombinált ranglista'!A20)</f>
        <v>Szeri András</v>
      </c>
      <c r="B20" s="12" t="str">
        <f>IF(ISBLANK('Kombinált ranglista'!B20),"",'Kombinált ranglista'!B20)</f>
        <v>Kiskunfélegyháza</v>
      </c>
      <c r="C20" s="14"/>
      <c r="D20" s="14"/>
      <c r="E20" s="10">
        <f>IF(ISBLANK(C20),0,IF(MAX($C$2:$C$34)=C20,100,C20/(MAX($C$2:$C$34))*100))</f>
        <v>0</v>
      </c>
      <c r="F20" s="14"/>
      <c r="G20" s="10">
        <f t="shared" si="0"/>
        <v>0</v>
      </c>
    </row>
    <row r="21" spans="1:7" ht="12.75">
      <c r="A21" s="12" t="str">
        <f>IF(ISBLANK('Kombinált ranglista'!A21),"",'Kombinált ranglista'!A21)</f>
        <v>Szarka László</v>
      </c>
      <c r="B21" s="12" t="str">
        <f>IF(ISBLANK('Kombinált ranglista'!B21),"",'Kombinált ranglista'!B21)</f>
        <v>Budapest</v>
      </c>
      <c r="C21" s="14"/>
      <c r="D21" s="14"/>
      <c r="E21" s="10">
        <f>IF(ISBLANK(C21),0,IF(MAX($C$2:$C$34)=C21,100,C21/(MAX($C$2:$C$34))*100))</f>
        <v>0</v>
      </c>
      <c r="F21" s="14"/>
      <c r="G21" s="10">
        <f t="shared" si="0"/>
        <v>0</v>
      </c>
    </row>
    <row r="22" spans="1:7" ht="12.75">
      <c r="A22" s="12" t="str">
        <f>IF(ISBLANK('Kombinált ranglista'!A22),"",'Kombinált ranglista'!A22)</f>
        <v>Horváth János </v>
      </c>
      <c r="B22" s="12" t="str">
        <f>IF(ISBLANK('Kombinált ranglista'!B22),"",'Kombinált ranglista'!B22)</f>
        <v>Kiskunf.</v>
      </c>
      <c r="C22" s="14"/>
      <c r="D22" s="14"/>
      <c r="E22" s="10">
        <f>IF(ISBLANK(C22),0,IF(MAX($C$2:$C$34)=C22,100,C22/(MAX($C$2:$C$34))*100))</f>
        <v>0</v>
      </c>
      <c r="F22" s="14"/>
      <c r="G22" s="10">
        <f t="shared" si="0"/>
        <v>0</v>
      </c>
    </row>
    <row r="23" spans="1:7" ht="12.75">
      <c r="A23" s="12" t="str">
        <f>IF(ISBLANK('Kombinált ranglista'!A23),"",'Kombinált ranglista'!A23)</f>
        <v>Debreczeni Oszkár</v>
      </c>
      <c r="B23" s="12" t="str">
        <f>IF(ISBLANK('Kombinált ranglista'!B23),"",'Kombinált ranglista'!B23)</f>
        <v>Herend</v>
      </c>
      <c r="C23" s="14"/>
      <c r="D23" s="14"/>
      <c r="E23" s="10">
        <f>IF(ISBLANK(C23),0,IF(MAX($C$2:$C$34)=C23,100,C23/(MAX($C$2:$C$34))*100))</f>
        <v>0</v>
      </c>
      <c r="F23" s="14"/>
      <c r="G23" s="10">
        <f t="shared" si="0"/>
        <v>0</v>
      </c>
    </row>
    <row r="24" spans="1:7" ht="12.75">
      <c r="A24" s="12" t="str">
        <f>IF(ISBLANK('Kombinált ranglista'!A24),"",'Kombinált ranglista'!A24)</f>
        <v>Kaszap Imre</v>
      </c>
      <c r="B24" s="12" t="str">
        <f>IF(ISBLANK('Kombinált ranglista'!B24),"",'Kombinált ranglista'!B24)</f>
        <v>Kiskunhalas</v>
      </c>
      <c r="C24" s="14"/>
      <c r="D24" s="14"/>
      <c r="E24" s="10">
        <f>IF(ISBLANK(C24),0,IF(MAX($C$2:$C$34)=C24,100,C24/(MAX($C$2:$C$34))*100))</f>
        <v>0</v>
      </c>
      <c r="F24" s="14"/>
      <c r="G24" s="10">
        <f t="shared" si="0"/>
        <v>0</v>
      </c>
    </row>
    <row r="25" spans="1:7" ht="12.75">
      <c r="A25" s="12" t="str">
        <f>IF(ISBLANK('Kombinált ranglista'!A25),"",'Kombinált ranglista'!A25)</f>
        <v>Megyeri László</v>
      </c>
      <c r="B25" s="12" t="str">
        <f>IF(ISBLANK('Kombinált ranglista'!B25),"",'Kombinált ranglista'!B25)</f>
        <v>Miskolc</v>
      </c>
      <c r="C25" s="14"/>
      <c r="D25" s="14"/>
      <c r="E25" s="10">
        <f>IF(ISBLANK(C25),0,IF(MAX($C$2:$C$34)=C25,100,C25/(MAX($C$2:$C$34))*100))</f>
        <v>0</v>
      </c>
      <c r="F25" s="14"/>
      <c r="G25" s="10">
        <f t="shared" si="0"/>
        <v>0</v>
      </c>
    </row>
    <row r="26" spans="1:7" ht="12.75">
      <c r="A26" s="12" t="str">
        <f>IF(ISBLANK('Kombinált ranglista'!A26),"",'Kombinált ranglista'!A26)</f>
        <v>Oroszi Tibor</v>
      </c>
      <c r="B26" s="12" t="str">
        <f>IF(ISBLANK('Kombinált ranglista'!B26),"",'Kombinált ranglista'!B26)</f>
        <v>Nagykáta</v>
      </c>
      <c r="C26" s="14"/>
      <c r="D26" s="14"/>
      <c r="E26" s="10">
        <f>IF(ISBLANK(C26),0,IF(MAX($C$2:$C$34)=C26,100,C26/(MAX($C$2:$C$34))*100))</f>
        <v>0</v>
      </c>
      <c r="F26" s="14"/>
      <c r="G26" s="10">
        <f t="shared" si="0"/>
        <v>0</v>
      </c>
    </row>
    <row r="27" spans="1:7" ht="12.75">
      <c r="A27" s="12" t="str">
        <f>IF(ISBLANK('Kombinált ranglista'!A27),"",'Kombinált ranglista'!A27)</f>
        <v>Viraszkó Pál </v>
      </c>
      <c r="B27" s="12" t="str">
        <f>IF(ISBLANK('Kombinált ranglista'!B27),"",'Kombinált ranglista'!B27)</f>
        <v>Nyíregyháza</v>
      </c>
      <c r="C27" s="14"/>
      <c r="D27" s="14"/>
      <c r="E27" s="10">
        <f>IF(ISBLANK(C27),0,IF(MAX($C$2:$C$34)=C27,100,C27/(MAX($C$2:$C$34))*100))</f>
        <v>0</v>
      </c>
      <c r="F27" s="14"/>
      <c r="G27" s="10">
        <f t="shared" si="0"/>
        <v>0</v>
      </c>
    </row>
    <row r="28" spans="1:7" ht="12.75">
      <c r="A28" s="12" t="str">
        <f>IF(ISBLANK('Kombinált ranglista'!A28),"",'Kombinált ranglista'!A28)</f>
        <v>Verőczey Gábor</v>
      </c>
      <c r="B28" s="12" t="str">
        <f>IF(ISBLANK('Kombinált ranglista'!B28),"",'Kombinált ranglista'!B28)</f>
        <v>Szeged</v>
      </c>
      <c r="C28" s="14"/>
      <c r="D28" s="14"/>
      <c r="E28" s="10">
        <f>IF(ISBLANK(C28),0,IF(MAX($C$2:$C$34)=C28,100,C28/(MAX($C$2:$C$34))*100))</f>
        <v>0</v>
      </c>
      <c r="F28" s="14"/>
      <c r="G28" s="10">
        <f t="shared" si="0"/>
        <v>0</v>
      </c>
    </row>
    <row r="29" spans="1:7" ht="12.75">
      <c r="A29" s="12" t="str">
        <f>IF(ISBLANK('Kombinált ranglista'!A29),"",'Kombinált ranglista'!A29)</f>
        <v>Augusztin Károly</v>
      </c>
      <c r="B29" s="12" t="str">
        <f>IF(ISBLANK('Kombinált ranglista'!B29),"",'Kombinált ranglista'!B29)</f>
        <v>Budapest Mod.klub</v>
      </c>
      <c r="C29" s="14"/>
      <c r="D29" s="14"/>
      <c r="E29" s="10">
        <f>IF(ISBLANK(C29),0,IF(MAX($C$2:$C$34)=C29,100,C29/(MAX($C$2:$C$34))*100))</f>
        <v>0</v>
      </c>
      <c r="F29" s="14"/>
      <c r="G29" s="10">
        <f t="shared" si="0"/>
        <v>0</v>
      </c>
    </row>
    <row r="30" spans="1:7" ht="12.75">
      <c r="A30" s="12" t="str">
        <f>IF(ISBLANK('Kombinált ranglista'!A30),"",'Kombinált ranglista'!A30)</f>
        <v>Molnár Sándor</v>
      </c>
      <c r="B30" s="12" t="str">
        <f>IF(ISBLANK('Kombinált ranglista'!B30),"",'Kombinált ranglista'!B30)</f>
        <v>HVMSE</v>
      </c>
      <c r="C30" s="14"/>
      <c r="D30" s="14"/>
      <c r="E30" s="10">
        <f>IF(ISBLANK(C30),0,IF(MAX($C$2:$C$34)=C30,100,C30/(MAX($C$2:$C$34))*100))</f>
        <v>0</v>
      </c>
      <c r="F30" s="14"/>
      <c r="G30" s="10">
        <f t="shared" si="0"/>
        <v>0</v>
      </c>
    </row>
    <row r="31" spans="1:7" ht="12.75">
      <c r="A31" s="12" t="str">
        <f>IF(ISBLANK('Kombinált ranglista'!A31),"",'Kombinált ranglista'!A31)</f>
        <v>Berta Gábor</v>
      </c>
      <c r="B31" s="12" t="str">
        <f>IF(ISBLANK('Kombinált ranglista'!B31),"",'Kombinált ranglista'!B31)</f>
        <v>HVMSE</v>
      </c>
      <c r="C31" s="14"/>
      <c r="D31" s="14"/>
      <c r="E31" s="10">
        <f>IF(ISBLANK(C31),0,IF(MAX($C$2:$C$34)=C31,100,C31/(MAX($C$2:$C$34))*100))</f>
        <v>0</v>
      </c>
      <c r="F31" s="14"/>
      <c r="G31" s="10">
        <f t="shared" si="0"/>
        <v>0</v>
      </c>
    </row>
    <row r="32" spans="1:7" ht="12.75">
      <c r="A32" s="12" t="str">
        <f>IF(ISBLANK('Kombinált ranglista'!A32),"",'Kombinált ranglista'!A32)</f>
        <v>Imre Csaba</v>
      </c>
      <c r="B32" s="12" t="str">
        <f>IF(ISBLANK('Kombinált ranglista'!B32),"",'Kombinált ranglista'!B32)</f>
        <v>HVMSE</v>
      </c>
      <c r="C32" s="14"/>
      <c r="D32" s="14"/>
      <c r="E32" s="10">
        <f>IF(ISBLANK(C32),0,IF(MAX($C$2:$C$34)=C32,100,C32/(MAX($C$2:$C$34))*100))</f>
        <v>0</v>
      </c>
      <c r="F32" s="14"/>
      <c r="G32" s="10">
        <f t="shared" si="0"/>
        <v>0</v>
      </c>
    </row>
    <row r="33" spans="1:7" ht="12.75">
      <c r="A33" s="12" t="str">
        <f>IF(ISBLANK('Kombinált ranglista'!A33),"",'Kombinált ranglista'!A33)</f>
        <v>Horváth Imre</v>
      </c>
      <c r="B33" s="12" t="str">
        <f>IF(ISBLANK('Kombinált ranglista'!B33),"",'Kombinált ranglista'!B33)</f>
        <v>Nyíregyháza</v>
      </c>
      <c r="C33" s="14"/>
      <c r="D33" s="14"/>
      <c r="E33" s="10">
        <f>IF(ISBLANK(C33),0,IF(MAX($C$2:$C$34)=C33,100,C33/(MAX($C$2:$C$34))*100))</f>
        <v>0</v>
      </c>
      <c r="F33" s="14"/>
      <c r="G33" s="10">
        <f t="shared" si="0"/>
        <v>0</v>
      </c>
    </row>
    <row r="34" spans="1:7" ht="12.75">
      <c r="A34" s="12" t="str">
        <f>IF(ISBLANK('Kombinált ranglista'!A34),"",'Kombinált ranglista'!A34)</f>
        <v>Vajda Attila</v>
      </c>
      <c r="B34" s="12" t="str">
        <f>IF(ISBLANK('Kombinált ranglista'!B34),"",'Kombinált ranglista'!B34)</f>
        <v>Kiskunfélegyháza</v>
      </c>
      <c r="C34" s="14"/>
      <c r="D34" s="14"/>
      <c r="E34" s="10">
        <f>IF(ISBLANK(C34),0,IF(MAX($C$2:$C$34)=C34,100,C34/(MAX($C$2:$C$34))*100))</f>
        <v>0</v>
      </c>
      <c r="F34" s="14"/>
      <c r="G34" s="10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F27" sqref="F27"/>
    </sheetView>
  </sheetViews>
  <sheetFormatPr defaultColWidth="9.140625" defaultRowHeight="12.75"/>
  <cols>
    <col min="1" max="2" width="18.28125" style="0" customWidth="1"/>
    <col min="3" max="4" width="13.7109375" style="0" customWidth="1"/>
    <col min="5" max="7" width="18.28125" style="0" customWidth="1"/>
  </cols>
  <sheetData>
    <row r="1" spans="1:7" ht="13.5" thickBot="1">
      <c r="A1" s="6" t="s">
        <v>1</v>
      </c>
      <c r="B1" s="7" t="s">
        <v>3</v>
      </c>
      <c r="C1" s="7" t="s">
        <v>2</v>
      </c>
      <c r="D1" s="7" t="s">
        <v>7</v>
      </c>
      <c r="E1" s="8" t="s">
        <v>4</v>
      </c>
      <c r="F1" s="8" t="s">
        <v>5</v>
      </c>
      <c r="G1" s="9" t="s">
        <v>6</v>
      </c>
    </row>
    <row r="2" spans="1:7" ht="12.75">
      <c r="A2" s="12" t="str">
        <f>IF(ISBLANK('Kombinált ranglista'!A2),"",'Kombinált ranglista'!A2)</f>
        <v>Berzéki Marcel</v>
      </c>
      <c r="B2" s="12" t="str">
        <f>IF(ISBLANK('Kombinált ranglista'!B2),"",'Kombinált ranglista'!B2)</f>
        <v>Gödöllő</v>
      </c>
      <c r="C2" s="13"/>
      <c r="D2" s="13"/>
      <c r="E2" s="10">
        <f>IF(ISBLANK(C2),0,IF(MAX($C$2:$C$34)=C2,100,C2/(MAX($C$2:$C$34))*100))</f>
        <v>0</v>
      </c>
      <c r="F2" s="14"/>
      <c r="G2" s="10">
        <f>ROUND(E2+F2,2)</f>
        <v>0</v>
      </c>
    </row>
    <row r="3" spans="1:7" ht="12.75">
      <c r="A3" s="12" t="str">
        <f>IF(ISBLANK('Kombinált ranglista'!A3),"",'Kombinált ranglista'!A3)</f>
        <v>Benyó Zoltán</v>
      </c>
      <c r="B3" s="12" t="str">
        <f>IF(ISBLANK('Kombinált ranglista'!B3),"",'Kombinált ranglista'!B3)</f>
        <v>Kazincbarcika</v>
      </c>
      <c r="C3" s="14"/>
      <c r="D3" s="14"/>
      <c r="E3" s="10">
        <f>IF(ISBLANK(C3),0,IF(MAX($C$2:$C$34)=C3,100,C3/(MAX($C$2:$C$34))*100))</f>
        <v>0</v>
      </c>
      <c r="F3" s="14"/>
      <c r="G3" s="10">
        <f aca="true" t="shared" si="0" ref="G3:G34">ROUND(E3+F3,2)</f>
        <v>0</v>
      </c>
    </row>
    <row r="4" spans="1:7" ht="12.75">
      <c r="A4" s="12" t="str">
        <f>IF(ISBLANK('Kombinált ranglista'!A4),"",'Kombinált ranglista'!A4)</f>
        <v>Bodnár Balázs</v>
      </c>
      <c r="B4" s="12" t="str">
        <f>IF(ISBLANK('Kombinált ranglista'!B4),"",'Kombinált ranglista'!B4)</f>
        <v>Miskolc</v>
      </c>
      <c r="C4" s="14"/>
      <c r="D4" s="14"/>
      <c r="E4" s="10">
        <f>IF(ISBLANK(C4),0,IF(MAX($C$2:$C$34)=C4,100,C4/(MAX($C$2:$C$34))*100))</f>
        <v>0</v>
      </c>
      <c r="F4" s="14"/>
      <c r="G4" s="10">
        <f t="shared" si="0"/>
        <v>0</v>
      </c>
    </row>
    <row r="5" spans="1:7" ht="12.75">
      <c r="A5" s="12" t="str">
        <f>IF(ISBLANK('Kombinált ranglista'!A5),"",'Kombinált ranglista'!A5)</f>
        <v>Nyúzó Péter</v>
      </c>
      <c r="B5" s="12" t="str">
        <f>IF(ISBLANK('Kombinált ranglista'!B5),"",'Kombinált ranglista'!B5)</f>
        <v>Kiskunfélegyháza</v>
      </c>
      <c r="C5" s="14"/>
      <c r="D5" s="14"/>
      <c r="E5" s="10">
        <f>IF(ISBLANK(C5),0,IF(MAX($C$2:$C$34)=C5,100,C5/(MAX($C$2:$C$34))*100))</f>
        <v>0</v>
      </c>
      <c r="F5" s="14"/>
      <c r="G5" s="10">
        <f t="shared" si="0"/>
        <v>0</v>
      </c>
    </row>
    <row r="6" spans="1:7" ht="12.75">
      <c r="A6" s="12" t="str">
        <f>IF(ISBLANK('Kombinált ranglista'!A6),"",'Kombinált ranglista'!A6)</f>
        <v>Dobránszky György</v>
      </c>
      <c r="B6" s="12" t="str">
        <f>IF(ISBLANK('Kombinált ranglista'!B6),"",'Kombinált ranglista'!B6)</f>
        <v>Nyíregyháza</v>
      </c>
      <c r="C6" s="14"/>
      <c r="D6" s="14"/>
      <c r="E6" s="10">
        <f>IF(ISBLANK(C6),0,IF(MAX($C$2:$C$34)=C6,100,C6/(MAX($C$2:$C$34))*100))</f>
        <v>0</v>
      </c>
      <c r="F6" s="14"/>
      <c r="G6" s="10">
        <f t="shared" si="0"/>
        <v>0</v>
      </c>
    </row>
    <row r="7" spans="1:7" ht="12.75">
      <c r="A7" s="12" t="str">
        <f>IF(ISBLANK('Kombinált ranglista'!A7),"",'Kombinált ranglista'!A7)</f>
        <v>Forgó József</v>
      </c>
      <c r="B7" s="12" t="str">
        <f>IF(ISBLANK('Kombinált ranglista'!B7),"",'Kombinált ranglista'!B7)</f>
        <v>Kiskunfélegyháza</v>
      </c>
      <c r="C7" s="14">
        <v>4225</v>
      </c>
      <c r="D7" s="14"/>
      <c r="E7" s="10">
        <f>IF(ISBLANK(C7),0,IF(MAX($C$2:$C$34)=C7,100,C7/(MAX($C$2:$C$34))*100))</f>
        <v>85.67546741290506</v>
      </c>
      <c r="F7" s="14"/>
      <c r="G7" s="10">
        <f t="shared" si="0"/>
        <v>85.68</v>
      </c>
    </row>
    <row r="8" spans="1:7" ht="12.75">
      <c r="A8" s="12" t="str">
        <f>IF(ISBLANK('Kombinált ranglista'!A8),"",'Kombinált ranglista'!A8)</f>
        <v>Görög György</v>
      </c>
      <c r="B8" s="12" t="str">
        <f>IF(ISBLANK('Kombinált ranglista'!B8),"",'Kombinált ranglista'!B8)</f>
        <v>Szeged</v>
      </c>
      <c r="C8" s="14"/>
      <c r="D8" s="14"/>
      <c r="E8" s="10">
        <f>IF(ISBLANK(C8),0,IF(MAX($C$2:$C$34)=C8,100,C8/(MAX($C$2:$C$34))*100))</f>
        <v>0</v>
      </c>
      <c r="F8" s="14"/>
      <c r="G8" s="10">
        <f t="shared" si="0"/>
        <v>0</v>
      </c>
    </row>
    <row r="9" spans="1:7" ht="12.75">
      <c r="A9" s="12" t="str">
        <f>IF(ISBLANK('Kombinált ranglista'!A9),"",'Kombinált ranglista'!A9)</f>
        <v>Juhász Miklós</v>
      </c>
      <c r="B9" s="12" t="str">
        <f>IF(ISBLANK('Kombinált ranglista'!B9),"",'Kombinált ranglista'!B9)</f>
        <v>Kazincbarcika</v>
      </c>
      <c r="C9" s="14"/>
      <c r="D9" s="14"/>
      <c r="E9" s="10">
        <f>IF(ISBLANK(C9),0,IF(MAX($C$2:$C$34)=C9,100,C9/(MAX($C$2:$C$34))*100))</f>
        <v>0</v>
      </c>
      <c r="F9" s="14"/>
      <c r="G9" s="10">
        <f t="shared" si="0"/>
        <v>0</v>
      </c>
    </row>
    <row r="10" spans="1:7" ht="12.75">
      <c r="A10" s="12" t="str">
        <f>IF(ISBLANK('Kombinált ranglista'!A10),"",'Kombinált ranglista'!A10)</f>
        <v>Kántor Gergő</v>
      </c>
      <c r="B10" s="12" t="str">
        <f>IF(ISBLANK('Kombinált ranglista'!B10),"",'Kombinált ranglista'!B10)</f>
        <v>Nyíregyháza</v>
      </c>
      <c r="C10" s="14"/>
      <c r="D10" s="14"/>
      <c r="E10" s="10">
        <f>IF(ISBLANK(C10),0,IF(MAX($C$2:$C$34)=C10,100,C10/(MAX($C$2:$C$34))*100))</f>
        <v>0</v>
      </c>
      <c r="F10" s="14"/>
      <c r="G10" s="10">
        <f t="shared" si="0"/>
        <v>0</v>
      </c>
    </row>
    <row r="11" spans="1:7" ht="12.75">
      <c r="A11" s="12" t="str">
        <f>IF(ISBLANK('Kombinált ranglista'!A11),"",'Kombinált ranglista'!A11)</f>
        <v>Kornó István</v>
      </c>
      <c r="B11" s="12" t="str">
        <f>IF(ISBLANK('Kombinált ranglista'!B11),"",'Kombinált ranglista'!B11)</f>
        <v>Budapest</v>
      </c>
      <c r="C11" s="14"/>
      <c r="D11" s="14"/>
      <c r="E11" s="10">
        <f>IF(ISBLANK(C11),0,IF(MAX($C$2:$C$34)=C11,100,C11/(MAX($C$2:$C$34))*100))</f>
        <v>0</v>
      </c>
      <c r="F11" s="14"/>
      <c r="G11" s="10">
        <f t="shared" si="0"/>
        <v>0</v>
      </c>
    </row>
    <row r="12" spans="1:7" ht="12.75">
      <c r="A12" s="12" t="str">
        <f>IF(ISBLANK('Kombinált ranglista'!A12),"",'Kombinált ranglista'!A12)</f>
        <v>Köteles Ádám</v>
      </c>
      <c r="B12" s="12" t="str">
        <f>IF(ISBLANK('Kombinált ranglista'!B12),"",'Kombinált ranglista'!B12)</f>
        <v>Miskolc</v>
      </c>
      <c r="C12" s="14"/>
      <c r="D12" s="14"/>
      <c r="E12" s="10">
        <f>IF(ISBLANK(C12),0,IF(MAX($C$2:$C$34)=C12,100,C12/(MAX($C$2:$C$34))*100))</f>
        <v>0</v>
      </c>
      <c r="F12" s="14"/>
      <c r="G12" s="10">
        <f t="shared" si="0"/>
        <v>0</v>
      </c>
    </row>
    <row r="13" spans="1:7" ht="12.75">
      <c r="A13" s="12" t="str">
        <f>IF(ISBLANK('Kombinált ranglista'!A13),"",'Kombinált ranglista'!A13)</f>
        <v>Máté Béla</v>
      </c>
      <c r="B13" s="12" t="str">
        <f>IF(ISBLANK('Kombinált ranglista'!B13),"",'Kombinált ranglista'!B13)</f>
        <v>Miskolc</v>
      </c>
      <c r="C13" s="14"/>
      <c r="D13" s="14"/>
      <c r="E13" s="10">
        <f>IF(ISBLANK(C13),0,IF(MAX($C$2:$C$34)=C13,100,C13/(MAX($C$2:$C$34))*100))</f>
        <v>0</v>
      </c>
      <c r="F13" s="14"/>
      <c r="G13" s="10">
        <f t="shared" si="0"/>
        <v>0</v>
      </c>
    </row>
    <row r="14" spans="1:7" ht="12.75">
      <c r="A14" s="12" t="str">
        <f>IF(ISBLANK('Kombinált ranglista'!A14),"",'Kombinált ranglista'!A14)</f>
        <v>Páskai Ferenc</v>
      </c>
      <c r="B14" s="12" t="str">
        <f>IF(ISBLANK('Kombinált ranglista'!B14),"",'Kombinált ranglista'!B14)</f>
        <v>Nyíregyháza</v>
      </c>
      <c r="C14" s="14"/>
      <c r="D14" s="14"/>
      <c r="E14" s="10">
        <f>IF(ISBLANK(C14),0,IF(MAX($C$2:$C$34)=C14,100,C14/(MAX($C$2:$C$34))*100))</f>
        <v>0</v>
      </c>
      <c r="F14" s="14"/>
      <c r="G14" s="10">
        <f t="shared" si="0"/>
        <v>0</v>
      </c>
    </row>
    <row r="15" spans="1:7" ht="12.75">
      <c r="A15" s="12" t="str">
        <f>IF(ISBLANK('Kombinált ranglista'!A15),"",'Kombinált ranglista'!A15)</f>
        <v>Posszert Gyula</v>
      </c>
      <c r="B15" s="12" t="str">
        <f>IF(ISBLANK('Kombinált ranglista'!B15),"",'Kombinált ranglista'!B15)</f>
        <v>Kiskunfélegyháza</v>
      </c>
      <c r="C15" s="14"/>
      <c r="D15" s="14"/>
      <c r="E15" s="10">
        <f>IF(ISBLANK(C15),0,IF(MAX($C$2:$C$34)=C15,100,C15/(MAX($C$2:$C$34))*100))</f>
        <v>0</v>
      </c>
      <c r="F15" s="14"/>
      <c r="G15" s="10">
        <f t="shared" si="0"/>
        <v>0</v>
      </c>
    </row>
    <row r="16" spans="1:7" ht="12.75">
      <c r="A16" s="12" t="str">
        <f>IF(ISBLANK('Kombinált ranglista'!A16),"",'Kombinált ranglista'!A16)</f>
        <v>Rábel András</v>
      </c>
      <c r="B16" s="12" t="str">
        <f>IF(ISBLANK('Kombinált ranglista'!B16),"",'Kombinált ranglista'!B16)</f>
        <v>Szeged</v>
      </c>
      <c r="C16" s="14"/>
      <c r="D16" s="14"/>
      <c r="E16" s="10">
        <f>IF(ISBLANK(C16),0,IF(MAX($C$2:$C$34)=C16,100,C16/(MAX($C$2:$C$34))*100))</f>
        <v>0</v>
      </c>
      <c r="F16" s="14"/>
      <c r="G16" s="10">
        <f t="shared" si="0"/>
        <v>0</v>
      </c>
    </row>
    <row r="17" spans="1:7" ht="12.75">
      <c r="A17" s="12" t="str">
        <f>IF(ISBLANK('Kombinált ranglista'!A17),"",'Kombinált ranglista'!A17)</f>
        <v>Szokol Roland</v>
      </c>
      <c r="B17" s="12" t="str">
        <f>IF(ISBLANK('Kombinált ranglista'!B17),"",'Kombinált ranglista'!B17)</f>
        <v>Kazincbarcika</v>
      </c>
      <c r="C17" s="14"/>
      <c r="D17" s="14"/>
      <c r="E17" s="10">
        <f>IF(ISBLANK(C17),0,IF(MAX($C$2:$C$34)=C17,100,C17/(MAX($C$2:$C$34))*100))</f>
        <v>0</v>
      </c>
      <c r="F17" s="14"/>
      <c r="G17" s="10">
        <f t="shared" si="0"/>
        <v>0</v>
      </c>
    </row>
    <row r="18" spans="1:7" ht="12.75">
      <c r="A18" s="12" t="str">
        <f>IF(ISBLANK('Kombinált ranglista'!A18),"",'Kombinált ranglista'!A18)</f>
        <v>Varga Zoltán</v>
      </c>
      <c r="B18" s="12" t="str">
        <f>IF(ISBLANK('Kombinált ranglista'!B18),"",'Kombinált ranglista'!B18)</f>
        <v>Kazincbarcika</v>
      </c>
      <c r="C18" s="14"/>
      <c r="D18" s="14"/>
      <c r="E18" s="10">
        <f>IF(ISBLANK(C18),0,IF(MAX($C$2:$C$34)=C18,100,C18/(MAX($C$2:$C$34))*100))</f>
        <v>0</v>
      </c>
      <c r="F18" s="14"/>
      <c r="G18" s="10">
        <f t="shared" si="0"/>
        <v>0</v>
      </c>
    </row>
    <row r="19" spans="1:7" ht="12.75">
      <c r="A19" s="12" t="str">
        <f>IF(ISBLANK('Kombinált ranglista'!A19),"",'Kombinált ranglista'!A19)</f>
        <v>Vörös Endre</v>
      </c>
      <c r="B19" s="12" t="str">
        <f>IF(ISBLANK('Kombinált ranglista'!B19),"",'Kombinált ranglista'!B19)</f>
        <v>Szeged</v>
      </c>
      <c r="C19" s="14">
        <v>4402.3</v>
      </c>
      <c r="D19" s="14"/>
      <c r="E19" s="10">
        <f>IF(ISBLANK(C19),0,IF(MAX($C$2:$C$34)=C19,100,C19/(MAX($C$2:$C$34))*100))</f>
        <v>89.27079531167621</v>
      </c>
      <c r="F19" s="14"/>
      <c r="G19" s="10">
        <f t="shared" si="0"/>
        <v>89.27</v>
      </c>
    </row>
    <row r="20" spans="1:7" ht="12.75">
      <c r="A20" s="12" t="str">
        <f>IF(ISBLANK('Kombinált ranglista'!A20),"",'Kombinált ranglista'!A20)</f>
        <v>Szeri András</v>
      </c>
      <c r="B20" s="12" t="str">
        <f>IF(ISBLANK('Kombinált ranglista'!B20),"",'Kombinált ranglista'!B20)</f>
        <v>Kiskunfélegyháza</v>
      </c>
      <c r="C20" s="14"/>
      <c r="D20" s="14"/>
      <c r="E20" s="10">
        <f>IF(ISBLANK(C20),0,IF(MAX($C$2:$C$34)=C20,100,C20/(MAX($C$2:$C$34))*100))</f>
        <v>0</v>
      </c>
      <c r="F20" s="14"/>
      <c r="G20" s="10">
        <f t="shared" si="0"/>
        <v>0</v>
      </c>
    </row>
    <row r="21" spans="1:7" ht="12.75">
      <c r="A21" s="12" t="str">
        <f>IF(ISBLANK('Kombinált ranglista'!A21),"",'Kombinált ranglista'!A21)</f>
        <v>Szarka László</v>
      </c>
      <c r="B21" s="12" t="str">
        <f>IF(ISBLANK('Kombinált ranglista'!B21),"",'Kombinált ranglista'!B21)</f>
        <v>Budapest</v>
      </c>
      <c r="C21" s="14"/>
      <c r="D21" s="14"/>
      <c r="E21" s="10">
        <f>IF(ISBLANK(C21),0,IF(MAX($C$2:$C$34)=C21,100,C21/(MAX($C$2:$C$34))*100))</f>
        <v>0</v>
      </c>
      <c r="F21" s="14"/>
      <c r="G21" s="10">
        <f t="shared" si="0"/>
        <v>0</v>
      </c>
    </row>
    <row r="22" spans="1:7" ht="12.75">
      <c r="A22" s="12" t="str">
        <f>IF(ISBLANK('Kombinált ranglista'!A22),"",'Kombinált ranglista'!A22)</f>
        <v>Horváth János </v>
      </c>
      <c r="B22" s="12" t="str">
        <f>IF(ISBLANK('Kombinált ranglista'!B22),"",'Kombinált ranglista'!B22)</f>
        <v>Kiskunf.</v>
      </c>
      <c r="C22" s="14"/>
      <c r="D22" s="14"/>
      <c r="E22" s="10">
        <f>IF(ISBLANK(C22),0,IF(MAX($C$2:$C$34)=C22,100,C22/(MAX($C$2:$C$34))*100))</f>
        <v>0</v>
      </c>
      <c r="F22" s="14"/>
      <c r="G22" s="10">
        <f t="shared" si="0"/>
        <v>0</v>
      </c>
    </row>
    <row r="23" spans="1:7" ht="12.75">
      <c r="A23" s="12" t="str">
        <f>IF(ISBLANK('Kombinált ranglista'!A23),"",'Kombinált ranglista'!A23)</f>
        <v>Debreczeni Oszkár</v>
      </c>
      <c r="B23" s="12" t="str">
        <f>IF(ISBLANK('Kombinált ranglista'!B23),"",'Kombinált ranglista'!B23)</f>
        <v>Herend</v>
      </c>
      <c r="C23" s="14"/>
      <c r="D23" s="14"/>
      <c r="E23" s="10">
        <f>IF(ISBLANK(C23),0,IF(MAX($C$2:$C$34)=C23,100,C23/(MAX($C$2:$C$34))*100))</f>
        <v>0</v>
      </c>
      <c r="F23" s="14"/>
      <c r="G23" s="10">
        <f t="shared" si="0"/>
        <v>0</v>
      </c>
    </row>
    <row r="24" spans="1:7" ht="12.75">
      <c r="A24" s="12" t="str">
        <f>IF(ISBLANK('Kombinált ranglista'!A24),"",'Kombinált ranglista'!A24)</f>
        <v>Kaszap Imre</v>
      </c>
      <c r="B24" s="12" t="str">
        <f>IF(ISBLANK('Kombinált ranglista'!B24),"",'Kombinált ranglista'!B24)</f>
        <v>Kiskunhalas</v>
      </c>
      <c r="C24" s="14">
        <v>4931.4</v>
      </c>
      <c r="D24" s="14"/>
      <c r="E24" s="10">
        <f>IF(ISBLANK(C24),0,IF(MAX($C$2:$C$34)=C24,100,C24/(MAX($C$2:$C$34))*100))</f>
        <v>100</v>
      </c>
      <c r="F24" s="14"/>
      <c r="G24" s="10">
        <f t="shared" si="0"/>
        <v>100</v>
      </c>
    </row>
    <row r="25" spans="1:7" ht="12.75">
      <c r="A25" s="12" t="str">
        <f>IF(ISBLANK('Kombinált ranglista'!A25),"",'Kombinált ranglista'!A25)</f>
        <v>Megyeri László</v>
      </c>
      <c r="B25" s="12" t="str">
        <f>IF(ISBLANK('Kombinált ranglista'!B25),"",'Kombinált ranglista'!B25)</f>
        <v>Miskolc</v>
      </c>
      <c r="C25" s="14"/>
      <c r="D25" s="14"/>
      <c r="E25" s="10">
        <f>IF(ISBLANK(C25),0,IF(MAX($C$2:$C$34)=C25,100,C25/(MAX($C$2:$C$34))*100))</f>
        <v>0</v>
      </c>
      <c r="F25" s="14"/>
      <c r="G25" s="10">
        <f t="shared" si="0"/>
        <v>0</v>
      </c>
    </row>
    <row r="26" spans="1:7" ht="12.75">
      <c r="A26" s="12" t="str">
        <f>IF(ISBLANK('Kombinált ranglista'!A26),"",'Kombinált ranglista'!A26)</f>
        <v>Oroszi Tibor</v>
      </c>
      <c r="B26" s="12" t="str">
        <f>IF(ISBLANK('Kombinált ranglista'!B26),"",'Kombinált ranglista'!B26)</f>
        <v>Nagykáta</v>
      </c>
      <c r="C26" s="14"/>
      <c r="D26" s="14"/>
      <c r="E26" s="10">
        <f>IF(ISBLANK(C26),0,IF(MAX($C$2:$C$34)=C26,100,C26/(MAX($C$2:$C$34))*100))</f>
        <v>0</v>
      </c>
      <c r="F26" s="14"/>
      <c r="G26" s="10">
        <f t="shared" si="0"/>
        <v>0</v>
      </c>
    </row>
    <row r="27" spans="1:7" ht="12.75">
      <c r="A27" s="12" t="str">
        <f>IF(ISBLANK('Kombinált ranglista'!A27),"",'Kombinált ranglista'!A27)</f>
        <v>Viraszkó Pál </v>
      </c>
      <c r="B27" s="12" t="str">
        <f>IF(ISBLANK('Kombinált ranglista'!B27),"",'Kombinált ranglista'!B27)</f>
        <v>Nyíregyháza</v>
      </c>
      <c r="C27" s="14"/>
      <c r="D27" s="14"/>
      <c r="E27" s="10">
        <f>IF(ISBLANK(C27),0,IF(MAX($C$2:$C$34)=C27,100,C27/(MAX($C$2:$C$34))*100))</f>
        <v>0</v>
      </c>
      <c r="F27" s="14"/>
      <c r="G27" s="10">
        <f t="shared" si="0"/>
        <v>0</v>
      </c>
    </row>
    <row r="28" spans="1:7" ht="12.75">
      <c r="A28" s="12" t="str">
        <f>IF(ISBLANK('Kombinált ranglista'!A28),"",'Kombinált ranglista'!A28)</f>
        <v>Verőczey Gábor</v>
      </c>
      <c r="B28" s="12" t="str">
        <f>IF(ISBLANK('Kombinált ranglista'!B28),"",'Kombinált ranglista'!B28)</f>
        <v>Szeged</v>
      </c>
      <c r="C28" s="14"/>
      <c r="D28" s="14"/>
      <c r="E28" s="10">
        <f>IF(ISBLANK(C28),0,IF(MAX($C$2:$C$34)=C28,100,C28/(MAX($C$2:$C$34))*100))</f>
        <v>0</v>
      </c>
      <c r="F28" s="14"/>
      <c r="G28" s="10">
        <f t="shared" si="0"/>
        <v>0</v>
      </c>
    </row>
    <row r="29" spans="1:7" ht="12.75">
      <c r="A29" s="12" t="str">
        <f>IF(ISBLANK('Kombinált ranglista'!A29),"",'Kombinált ranglista'!A29)</f>
        <v>Augusztin Károly</v>
      </c>
      <c r="B29" s="12" t="str">
        <f>IF(ISBLANK('Kombinált ranglista'!B29),"",'Kombinált ranglista'!B29)</f>
        <v>Budapest Mod.klub</v>
      </c>
      <c r="C29" s="14"/>
      <c r="D29" s="14"/>
      <c r="E29" s="10">
        <f>IF(ISBLANK(C29),0,IF(MAX($C$2:$C$34)=C29,100,C29/(MAX($C$2:$C$34))*100))</f>
        <v>0</v>
      </c>
      <c r="F29" s="14"/>
      <c r="G29" s="10">
        <f t="shared" si="0"/>
        <v>0</v>
      </c>
    </row>
    <row r="30" spans="1:7" ht="12.75">
      <c r="A30" s="12" t="str">
        <f>IF(ISBLANK('Kombinált ranglista'!A30),"",'Kombinált ranglista'!A30)</f>
        <v>Molnár Sándor</v>
      </c>
      <c r="B30" s="12" t="str">
        <f>IF(ISBLANK('Kombinált ranglista'!B30),"",'Kombinált ranglista'!B30)</f>
        <v>HVMSE</v>
      </c>
      <c r="C30" s="14"/>
      <c r="D30" s="14"/>
      <c r="E30" s="10">
        <f>IF(ISBLANK(C30),0,IF(MAX($C$2:$C$34)=C30,100,C30/(MAX($C$2:$C$34))*100))</f>
        <v>0</v>
      </c>
      <c r="F30" s="14"/>
      <c r="G30" s="10">
        <f t="shared" si="0"/>
        <v>0</v>
      </c>
    </row>
    <row r="31" spans="1:7" ht="12.75">
      <c r="A31" s="12" t="str">
        <f>IF(ISBLANK('Kombinált ranglista'!A31),"",'Kombinált ranglista'!A31)</f>
        <v>Berta Gábor</v>
      </c>
      <c r="B31" s="12" t="str">
        <f>IF(ISBLANK('Kombinált ranglista'!B31),"",'Kombinált ranglista'!B31)</f>
        <v>HVMSE</v>
      </c>
      <c r="C31" s="14"/>
      <c r="D31" s="14"/>
      <c r="E31" s="10">
        <f>IF(ISBLANK(C31),0,IF(MAX($C$2:$C$34)=C31,100,C31/(MAX($C$2:$C$34))*100))</f>
        <v>0</v>
      </c>
      <c r="F31" s="14"/>
      <c r="G31" s="10">
        <f t="shared" si="0"/>
        <v>0</v>
      </c>
    </row>
    <row r="32" spans="1:7" ht="12.75">
      <c r="A32" s="12" t="str">
        <f>IF(ISBLANK('Kombinált ranglista'!A32),"",'Kombinált ranglista'!A32)</f>
        <v>Imre Csaba</v>
      </c>
      <c r="B32" s="12" t="str">
        <f>IF(ISBLANK('Kombinált ranglista'!B32),"",'Kombinált ranglista'!B32)</f>
        <v>HVMSE</v>
      </c>
      <c r="C32" s="14"/>
      <c r="D32" s="14"/>
      <c r="E32" s="10">
        <f>IF(ISBLANK(C32),0,IF(MAX($C$2:$C$34)=C32,100,C32/(MAX($C$2:$C$34))*100))</f>
        <v>0</v>
      </c>
      <c r="F32" s="14"/>
      <c r="G32" s="10">
        <f t="shared" si="0"/>
        <v>0</v>
      </c>
    </row>
    <row r="33" spans="1:7" ht="12.75">
      <c r="A33" s="12" t="str">
        <f>IF(ISBLANK('Kombinált ranglista'!A33),"",'Kombinált ranglista'!A33)</f>
        <v>Horváth Imre</v>
      </c>
      <c r="B33" s="12" t="str">
        <f>IF(ISBLANK('Kombinált ranglista'!B33),"",'Kombinált ranglista'!B33)</f>
        <v>Nyíregyháza</v>
      </c>
      <c r="C33" s="14"/>
      <c r="D33" s="14"/>
      <c r="E33" s="10">
        <f>IF(ISBLANK(C33),0,IF(MAX($C$2:$C$34)=C33,100,C33/(MAX($C$2:$C$34))*100))</f>
        <v>0</v>
      </c>
      <c r="F33" s="14"/>
      <c r="G33" s="10">
        <f t="shared" si="0"/>
        <v>0</v>
      </c>
    </row>
    <row r="34" spans="1:7" ht="12.75">
      <c r="A34" s="12" t="str">
        <f>IF(ISBLANK('Kombinált ranglista'!A34),"",'Kombinált ranglista'!A34)</f>
        <v>Vajda Attila</v>
      </c>
      <c r="B34" s="12" t="str">
        <f>IF(ISBLANK('Kombinált ranglista'!B34),"",'Kombinált ranglista'!B34)</f>
        <v>Kiskunfélegyháza</v>
      </c>
      <c r="C34" s="14"/>
      <c r="D34" s="14"/>
      <c r="E34" s="10">
        <f>IF(ISBLANK(C34),0,IF(MAX($C$2:$C$34)=C34,100,C34/(MAX($C$2:$C$34))*100))</f>
        <v>0</v>
      </c>
      <c r="F34" s="14"/>
      <c r="G34" s="10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140625" defaultRowHeight="12.75"/>
  <cols>
    <col min="1" max="4" width="18.28125" style="0" customWidth="1"/>
  </cols>
  <sheetData>
    <row r="1" spans="1:4" ht="12.75">
      <c r="A1" s="3" t="s">
        <v>45</v>
      </c>
      <c r="B1" s="3" t="s">
        <v>1</v>
      </c>
      <c r="C1" s="3" t="s">
        <v>3</v>
      </c>
      <c r="D1" s="3" t="s">
        <v>44</v>
      </c>
    </row>
    <row r="2" spans="1:4" ht="13.5" customHeight="1">
      <c r="A2" s="2">
        <f>IF(ISBLANK('Hazai ranglista'!$A2),"",INDEX('Hazai ranglista'!$A$2:$I$34,MATCH(ROW($A2)-1,'Hazai ranglista'!$K$2:$K$34,0),9))</f>
        <v>1</v>
      </c>
      <c r="B2" s="2" t="str">
        <f>IF(ISBLANK('Hazai ranglista'!$A2),"",INDEX('Hazai ranglista'!$A$2:$H$34,MATCH(ROW($A2)-1,'Hazai ranglista'!$K$2:$K$34,0),1))</f>
        <v>Szeri András</v>
      </c>
      <c r="C2" s="2" t="str">
        <f>IF(ISBLANK('Hazai ranglista'!$A2),"",INDEX('Hazai ranglista'!$A$2:$H$34,MATCH(ROW($A2)-1,'Hazai ranglista'!$K$2:$K$34,0),2))</f>
        <v>Kiskunfélegyháza</v>
      </c>
      <c r="D2" s="5">
        <f>IF('Hazai ranglista'!$A2="","",INDEX('Hazai ranglista'!$A$2:$H$34,MATCH(ROW($A2)-1,'Hazai ranglista'!$K$2:$K$34,0),8))</f>
        <v>329.11</v>
      </c>
    </row>
    <row r="3" spans="1:4" ht="12.75">
      <c r="A3" s="2">
        <f>IF(ISBLANK('Hazai ranglista'!$A3),"",INDEX('Hazai ranglista'!$A$2:$I$34,MATCH(ROW($A3)-1,'Hazai ranglista'!$K$2:$K$34,0),9))</f>
        <v>2</v>
      </c>
      <c r="B3" s="2" t="str">
        <f>IF(ISBLANK('Hazai ranglista'!$A3),"",INDEX('Hazai ranglista'!$A$2:$H$34,MATCH(ROW($A3)-1,'Hazai ranglista'!$K$2:$K$34,0),1))</f>
        <v>Dobránszky György</v>
      </c>
      <c r="C3" s="2" t="str">
        <f>IF(ISBLANK('Hazai ranglista'!$A3),"",INDEX('Hazai ranglista'!$A$2:$H$34,MATCH(ROW($A3)-1,'Hazai ranglista'!$K$2:$K$34,0),2))</f>
        <v>Nyíregyháza</v>
      </c>
      <c r="D3" s="5">
        <f>IF('Hazai ranglista'!$A3="","",INDEX('Hazai ranglista'!$A$2:$H$34,MATCH(ROW($A3)-1,'Hazai ranglista'!$K$2:$K$34,0),8))</f>
        <v>319.69000000000005</v>
      </c>
    </row>
    <row r="4" spans="1:4" ht="12.75">
      <c r="A4" s="2">
        <f>IF(ISBLANK('Hazai ranglista'!$A4),"",INDEX('Hazai ranglista'!$A$2:$I$34,MATCH(ROW($A4)-1,'Hazai ranglista'!$K$2:$K$34,0),9))</f>
        <v>3</v>
      </c>
      <c r="B4" s="2" t="str">
        <f>IF(ISBLANK('Hazai ranglista'!$A4),"",INDEX('Hazai ranglista'!$A$2:$H$34,MATCH(ROW($A4)-1,'Hazai ranglista'!$K$2:$K$34,0),1))</f>
        <v>Varga Zoltán</v>
      </c>
      <c r="C4" s="2" t="str">
        <f>IF(ISBLANK('Hazai ranglista'!$A4),"",INDEX('Hazai ranglista'!$A$2:$H$34,MATCH(ROW($A4)-1,'Hazai ranglista'!$K$2:$K$34,0),2))</f>
        <v>Kazincbarcika</v>
      </c>
      <c r="D4" s="5">
        <f>IF('Hazai ranglista'!$A4="","",INDEX('Hazai ranglista'!$A$2:$H$34,MATCH(ROW($A4)-1,'Hazai ranglista'!$K$2:$K$34,0),8))</f>
        <v>313.67</v>
      </c>
    </row>
    <row r="5" spans="1:4" ht="12.75">
      <c r="A5" s="2">
        <f>IF(ISBLANK('Hazai ranglista'!$A5),"",INDEX('Hazai ranglista'!$A$2:$I$34,MATCH(ROW($A5)-1,'Hazai ranglista'!$K$2:$K$34,0),9))</f>
        <v>4</v>
      </c>
      <c r="B5" s="2" t="str">
        <f>IF(ISBLANK('Hazai ranglista'!$A5),"",INDEX('Hazai ranglista'!$A$2:$H$34,MATCH(ROW($A5)-1,'Hazai ranglista'!$K$2:$K$34,0),1))</f>
        <v>Megyeri László</v>
      </c>
      <c r="C5" s="2" t="str">
        <f>IF(ISBLANK('Hazai ranglista'!$A5),"",INDEX('Hazai ranglista'!$A$2:$H$34,MATCH(ROW($A5)-1,'Hazai ranglista'!$K$2:$K$34,0),2))</f>
        <v>Miskolc</v>
      </c>
      <c r="D5" s="5">
        <f>IF('Hazai ranglista'!$A5="","",INDEX('Hazai ranglista'!$A$2:$H$34,MATCH(ROW($A5)-1,'Hazai ranglista'!$K$2:$K$34,0),8))</f>
        <v>310.94</v>
      </c>
    </row>
    <row r="6" spans="1:4" ht="12.75">
      <c r="A6" s="2">
        <f>IF(ISBLANK('Hazai ranglista'!$A6),"",INDEX('Hazai ranglista'!$A$2:$I$34,MATCH(ROW($A6)-1,'Hazai ranglista'!$K$2:$K$34,0),9))</f>
        <v>5</v>
      </c>
      <c r="B6" s="2" t="str">
        <f>IF(ISBLANK('Hazai ranglista'!$A6),"",INDEX('Hazai ranglista'!$A$2:$H$34,MATCH(ROW($A6)-1,'Hazai ranglista'!$K$2:$K$34,0),1))</f>
        <v>Vörös Endre</v>
      </c>
      <c r="C6" s="2" t="str">
        <f>IF(ISBLANK('Hazai ranglista'!$A6),"",INDEX('Hazai ranglista'!$A$2:$H$34,MATCH(ROW($A6)-1,'Hazai ranglista'!$K$2:$K$34,0),2))</f>
        <v>Szeged</v>
      </c>
      <c r="D6" s="5">
        <f>IF('Hazai ranglista'!$A6="","",INDEX('Hazai ranglista'!$A$2:$H$34,MATCH(ROW($A6)-1,'Hazai ranglista'!$K$2:$K$34,0),8))</f>
        <v>304.32</v>
      </c>
    </row>
    <row r="7" spans="1:4" ht="12.75">
      <c r="A7" s="2">
        <f>IF(ISBLANK('Hazai ranglista'!$A7),"",INDEX('Hazai ranglista'!$A$2:$I$34,MATCH(ROW($A7)-1,'Hazai ranglista'!$K$2:$K$34,0),9))</f>
        <v>6</v>
      </c>
      <c r="B7" s="2" t="str">
        <f>IF(ISBLANK('Hazai ranglista'!$A7),"",INDEX('Hazai ranglista'!$A$2:$H$34,MATCH(ROW($A7)-1,'Hazai ranglista'!$K$2:$K$34,0),1))</f>
        <v>Páskai Ferenc</v>
      </c>
      <c r="C7" s="2" t="str">
        <f>IF(ISBLANK('Hazai ranglista'!$A7),"",INDEX('Hazai ranglista'!$A$2:$H$34,MATCH(ROW($A7)-1,'Hazai ranglista'!$K$2:$K$34,0),2))</f>
        <v>Nyíregyháza</v>
      </c>
      <c r="D7" s="5">
        <f>IF('Hazai ranglista'!$A7="","",INDEX('Hazai ranglista'!$A$2:$H$34,MATCH(ROW($A7)-1,'Hazai ranglista'!$K$2:$K$34,0),8))</f>
        <v>302.85</v>
      </c>
    </row>
    <row r="8" spans="1:4" ht="12.75">
      <c r="A8" s="2">
        <f>IF(ISBLANK('Hazai ranglista'!$A8),"",INDEX('Hazai ranglista'!$A$2:$I$34,MATCH(ROW($A8)-1,'Hazai ranglista'!$K$2:$K$34,0),9))</f>
        <v>7</v>
      </c>
      <c r="B8" s="2" t="str">
        <f>IF(ISBLANK('Hazai ranglista'!$A8),"",INDEX('Hazai ranglista'!$A$2:$H$34,MATCH(ROW($A8)-1,'Hazai ranglista'!$K$2:$K$34,0),1))</f>
        <v>Kántor Gergő</v>
      </c>
      <c r="C8" s="2" t="str">
        <f>IF(ISBLANK('Hazai ranglista'!$A8),"",INDEX('Hazai ranglista'!$A$2:$H$34,MATCH(ROW($A8)-1,'Hazai ranglista'!$K$2:$K$34,0),2))</f>
        <v>Nyíregyháza</v>
      </c>
      <c r="D8" s="5">
        <f>IF('Hazai ranglista'!$A8="","",INDEX('Hazai ranglista'!$A$2:$H$34,MATCH(ROW($A8)-1,'Hazai ranglista'!$K$2:$K$34,0),8))</f>
        <v>295.75</v>
      </c>
    </row>
    <row r="9" spans="1:4" ht="12.75">
      <c r="A9" s="2">
        <f>IF(ISBLANK('Hazai ranglista'!$A9),"",INDEX('Hazai ranglista'!$A$2:$I$34,MATCH(ROW($A9)-1,'Hazai ranglista'!$K$2:$K$34,0),9))</f>
        <v>8</v>
      </c>
      <c r="B9" s="2" t="str">
        <f>IF(ISBLANK('Hazai ranglista'!$A9),"",INDEX('Hazai ranglista'!$A$2:$H$34,MATCH(ROW($A9)-1,'Hazai ranglista'!$K$2:$K$34,0),1))</f>
        <v>Forgó József</v>
      </c>
      <c r="C9" s="2" t="str">
        <f>IF(ISBLANK('Hazai ranglista'!$A9),"",INDEX('Hazai ranglista'!$A$2:$H$34,MATCH(ROW($A9)-1,'Hazai ranglista'!$K$2:$K$34,0),2))</f>
        <v>Kiskunfélegyháza</v>
      </c>
      <c r="D9" s="5">
        <f>IF('Hazai ranglista'!$A9="","",INDEX('Hazai ranglista'!$A$2:$H$34,MATCH(ROW($A9)-1,'Hazai ranglista'!$K$2:$K$34,0),8))</f>
        <v>278.32</v>
      </c>
    </row>
    <row r="10" spans="1:4" ht="12.75">
      <c r="A10" s="2">
        <f>IF(ISBLANK('Hazai ranglista'!$A10),"",INDEX('Hazai ranglista'!$A$2:$I$34,MATCH(ROW($A10)-1,'Hazai ranglista'!$K$2:$K$34,0),9))</f>
        <v>9</v>
      </c>
      <c r="B10" s="2" t="str">
        <f>IF(ISBLANK('Hazai ranglista'!$A10),"",INDEX('Hazai ranglista'!$A$2:$H$34,MATCH(ROW($A10)-1,'Hazai ranglista'!$K$2:$K$34,0),1))</f>
        <v>Kaszap Imre</v>
      </c>
      <c r="C10" s="2" t="str">
        <f>IF(ISBLANK('Hazai ranglista'!$A10),"",INDEX('Hazai ranglista'!$A$2:$H$34,MATCH(ROW($A10)-1,'Hazai ranglista'!$K$2:$K$34,0),2))</f>
        <v>Kiskunhalas</v>
      </c>
      <c r="D10" s="5">
        <f>IF('Hazai ranglista'!$A10="","",INDEX('Hazai ranglista'!$A$2:$H$34,MATCH(ROW($A10)-1,'Hazai ranglista'!$K$2:$K$34,0),8))</f>
        <v>276.39</v>
      </c>
    </row>
    <row r="11" spans="1:4" ht="12.75">
      <c r="A11" s="2">
        <f>IF(ISBLANK('Hazai ranglista'!$A11),"",INDEX('Hazai ranglista'!$A$2:$I$34,MATCH(ROW($A11)-1,'Hazai ranglista'!$K$2:$K$34,0),9))</f>
        <v>10</v>
      </c>
      <c r="B11" s="2" t="str">
        <f>IF(ISBLANK('Hazai ranglista'!$A11),"",INDEX('Hazai ranglista'!$A$2:$H$34,MATCH(ROW($A11)-1,'Hazai ranglista'!$K$2:$K$34,0),1))</f>
        <v>Posszert Gyula</v>
      </c>
      <c r="C11" s="2" t="str">
        <f>IF(ISBLANK('Hazai ranglista'!$A11),"",INDEX('Hazai ranglista'!$A$2:$H$34,MATCH(ROW($A11)-1,'Hazai ranglista'!$K$2:$K$34,0),2))</f>
        <v>Kiskunfélegyháza</v>
      </c>
      <c r="D11" s="5">
        <f>IF('Hazai ranglista'!$A11="","",INDEX('Hazai ranglista'!$A$2:$H$34,MATCH(ROW($A11)-1,'Hazai ranglista'!$K$2:$K$34,0),8))</f>
        <v>270.44</v>
      </c>
    </row>
    <row r="12" spans="1:4" ht="12.75">
      <c r="A12" s="2">
        <f>IF(ISBLANK('Hazai ranglista'!$A12),"",INDEX('Hazai ranglista'!$A$2:$I$34,MATCH(ROW($A12)-1,'Hazai ranglista'!$K$2:$K$34,0),9))</f>
        <v>11</v>
      </c>
      <c r="B12" s="2" t="str">
        <f>IF(ISBLANK('Hazai ranglista'!$A12),"",INDEX('Hazai ranglista'!$A$2:$H$34,MATCH(ROW($A12)-1,'Hazai ranglista'!$K$2:$K$34,0),1))</f>
        <v>Görög György</v>
      </c>
      <c r="C12" s="2" t="str">
        <f>IF(ISBLANK('Hazai ranglista'!$A12),"",INDEX('Hazai ranglista'!$A$2:$H$34,MATCH(ROW($A12)-1,'Hazai ranglista'!$K$2:$K$34,0),2))</f>
        <v>Szeged</v>
      </c>
      <c r="D12" s="5">
        <f>IF('Hazai ranglista'!$A12="","",INDEX('Hazai ranglista'!$A$2:$H$34,MATCH(ROW($A12)-1,'Hazai ranglista'!$K$2:$K$34,0),8))</f>
        <v>267.01</v>
      </c>
    </row>
    <row r="13" spans="1:4" ht="12.75">
      <c r="A13" s="2">
        <f>IF(ISBLANK('Hazai ranglista'!$A13),"",INDEX('Hazai ranglista'!$A$2:$I$34,MATCH(ROW($A13)-1,'Hazai ranglista'!$K$2:$K$34,0),9))</f>
        <v>12</v>
      </c>
      <c r="B13" s="2" t="str">
        <f>IF(ISBLANK('Hazai ranglista'!$A13),"",INDEX('Hazai ranglista'!$A$2:$H$34,MATCH(ROW($A13)-1,'Hazai ranglista'!$K$2:$K$34,0),1))</f>
        <v>Imre Csaba</v>
      </c>
      <c r="C13" s="2" t="str">
        <f>IF(ISBLANK('Hazai ranglista'!$A13),"",INDEX('Hazai ranglista'!$A$2:$H$34,MATCH(ROW($A13)-1,'Hazai ranglista'!$K$2:$K$34,0),2))</f>
        <v>HVMSE</v>
      </c>
      <c r="D13" s="5">
        <f>IF('Hazai ranglista'!$A13="","",INDEX('Hazai ranglista'!$A$2:$H$34,MATCH(ROW($A13)-1,'Hazai ranglista'!$K$2:$K$34,0),8))</f>
        <v>254.82</v>
      </c>
    </row>
    <row r="14" spans="1:4" ht="12.75">
      <c r="A14" s="2">
        <f>IF(ISBLANK('Hazai ranglista'!$A14),"",INDEX('Hazai ranglista'!$A$2:$I$34,MATCH(ROW($A14)-1,'Hazai ranglista'!$K$2:$K$34,0),9))</f>
        <v>13</v>
      </c>
      <c r="B14" s="2" t="str">
        <f>IF(ISBLANK('Hazai ranglista'!$A14),"",INDEX('Hazai ranglista'!$A$2:$H$34,MATCH(ROW($A14)-1,'Hazai ranglista'!$K$2:$K$34,0),1))</f>
        <v>Vajda Attila</v>
      </c>
      <c r="C14" s="2" t="str">
        <f>IF(ISBLANK('Hazai ranglista'!$A14),"",INDEX('Hazai ranglista'!$A$2:$H$34,MATCH(ROW($A14)-1,'Hazai ranglista'!$K$2:$K$34,0),2))</f>
        <v>Kiskunfélegyháza</v>
      </c>
      <c r="D14" s="5">
        <f>IF('Hazai ranglista'!$A14="","",INDEX('Hazai ranglista'!$A$2:$H$34,MATCH(ROW($A14)-1,'Hazai ranglista'!$K$2:$K$34,0),8))</f>
        <v>236.74</v>
      </c>
    </row>
    <row r="15" spans="1:4" ht="12.75">
      <c r="A15" s="2">
        <f>IF(ISBLANK('Hazai ranglista'!$A15),"",INDEX('Hazai ranglista'!$A$2:$I$34,MATCH(ROW($A15)-1,'Hazai ranglista'!$K$2:$K$34,0),9))</f>
        <v>14</v>
      </c>
      <c r="B15" s="2" t="str">
        <f>IF(ISBLANK('Hazai ranglista'!$A15),"",INDEX('Hazai ranglista'!$A$2:$H$34,MATCH(ROW($A15)-1,'Hazai ranglista'!$K$2:$K$34,0),1))</f>
        <v>Berta Gábor</v>
      </c>
      <c r="C15" s="2" t="str">
        <f>IF(ISBLANK('Hazai ranglista'!$A15),"",INDEX('Hazai ranglista'!$A$2:$H$34,MATCH(ROW($A15)-1,'Hazai ranglista'!$K$2:$K$34,0),2))</f>
        <v>HVMSE</v>
      </c>
      <c r="D15" s="5">
        <f>IF('Hazai ranglista'!$A15="","",INDEX('Hazai ranglista'!$A$2:$H$34,MATCH(ROW($A15)-1,'Hazai ranglista'!$K$2:$K$34,0),8))</f>
        <v>225.64</v>
      </c>
    </row>
    <row r="16" spans="1:4" ht="12.75">
      <c r="A16" s="2">
        <f>IF(ISBLANK('Hazai ranglista'!$A16),"",INDEX('Hazai ranglista'!$A$2:$I$34,MATCH(ROW($A16)-1,'Hazai ranglista'!$K$2:$K$34,0),9))</f>
        <v>15</v>
      </c>
      <c r="B16" s="2" t="str">
        <f>IF(ISBLANK('Hazai ranglista'!$A16),"",INDEX('Hazai ranglista'!$A$2:$H$34,MATCH(ROW($A16)-1,'Hazai ranglista'!$K$2:$K$34,0),1))</f>
        <v>Benyó Zoltán</v>
      </c>
      <c r="C16" s="2" t="str">
        <f>IF(ISBLANK('Hazai ranglista'!$A16),"",INDEX('Hazai ranglista'!$A$2:$H$34,MATCH(ROW($A16)-1,'Hazai ranglista'!$K$2:$K$34,0),2))</f>
        <v>Kazincbarcika</v>
      </c>
      <c r="D16" s="5">
        <f>IF('Hazai ranglista'!$A16="","",INDEX('Hazai ranglista'!$A$2:$H$34,MATCH(ROW($A16)-1,'Hazai ranglista'!$K$2:$K$34,0),8))</f>
        <v>221.81</v>
      </c>
    </row>
    <row r="17" spans="1:4" ht="12.75">
      <c r="A17" s="2">
        <f>IF(ISBLANK('Hazai ranglista'!$A17),"",INDEX('Hazai ranglista'!$A$2:$I$34,MATCH(ROW($A17)-1,'Hazai ranglista'!$K$2:$K$34,0),9))</f>
        <v>16</v>
      </c>
      <c r="B17" s="2" t="str">
        <f>IF(ISBLANK('Hazai ranglista'!$A17),"",INDEX('Hazai ranglista'!$A$2:$H$34,MATCH(ROW($A17)-1,'Hazai ranglista'!$K$2:$K$34,0),1))</f>
        <v>Horváth Imre</v>
      </c>
      <c r="C17" s="2" t="str">
        <f>IF(ISBLANK('Hazai ranglista'!$A17),"",INDEX('Hazai ranglista'!$A$2:$H$34,MATCH(ROW($A17)-1,'Hazai ranglista'!$K$2:$K$34,0),2))</f>
        <v>Nyíregyháza</v>
      </c>
      <c r="D17" s="5">
        <f>IF('Hazai ranglista'!$A17="","",INDEX('Hazai ranglista'!$A$2:$H$34,MATCH(ROW($A17)-1,'Hazai ranglista'!$K$2:$K$34,0),8))</f>
        <v>206.45</v>
      </c>
    </row>
    <row r="18" spans="1:4" ht="12.75">
      <c r="A18" s="2">
        <f>IF(ISBLANK('Hazai ranglista'!$A18),"",INDEX('Hazai ranglista'!$A$2:$I$34,MATCH(ROW($A18)-1,'Hazai ranglista'!$K$2:$K$34,0),9))</f>
        <v>17</v>
      </c>
      <c r="B18" s="2" t="str">
        <f>IF(ISBLANK('Hazai ranglista'!$A18),"",INDEX('Hazai ranglista'!$A$2:$H$34,MATCH(ROW($A18)-1,'Hazai ranglista'!$K$2:$K$34,0),1))</f>
        <v>Köteles Ádám</v>
      </c>
      <c r="C18" s="2" t="str">
        <f>IF(ISBLANK('Hazai ranglista'!$A18),"",INDEX('Hazai ranglista'!$A$2:$H$34,MATCH(ROW($A18)-1,'Hazai ranglista'!$K$2:$K$34,0),2))</f>
        <v>Miskolc</v>
      </c>
      <c r="D18" s="5">
        <f>IF('Hazai ranglista'!$A18="","",INDEX('Hazai ranglista'!$A$2:$H$34,MATCH(ROW($A18)-1,'Hazai ranglista'!$K$2:$K$34,0),8))</f>
        <v>195.24</v>
      </c>
    </row>
    <row r="19" spans="1:4" ht="12.75">
      <c r="A19" s="2">
        <f>IF(ISBLANK('Hazai ranglista'!$A19),"",INDEX('Hazai ranglista'!$A$2:$I$34,MATCH(ROW($A19)-1,'Hazai ranglista'!$K$2:$K$34,0),9))</f>
        <v>18</v>
      </c>
      <c r="B19" s="2" t="str">
        <f>IF(ISBLANK('Hazai ranglista'!$A19),"",INDEX('Hazai ranglista'!$A$2:$H$34,MATCH(ROW($A19)-1,'Hazai ranglista'!$K$2:$K$34,0),1))</f>
        <v>Nyúzó Péter</v>
      </c>
      <c r="C19" s="2" t="str">
        <f>IF(ISBLANK('Hazai ranglista'!$A19),"",INDEX('Hazai ranglista'!$A$2:$H$34,MATCH(ROW($A19)-1,'Hazai ranglista'!$K$2:$K$34,0),2))</f>
        <v>Kiskunfélegyháza</v>
      </c>
      <c r="D19" s="5">
        <f>IF('Hazai ranglista'!$A19="","",INDEX('Hazai ranglista'!$A$2:$H$34,MATCH(ROW($A19)-1,'Hazai ranglista'!$K$2:$K$34,0),8))</f>
        <v>184.92000000000002</v>
      </c>
    </row>
    <row r="20" spans="1:4" ht="12.75">
      <c r="A20" s="2">
        <f>IF(ISBLANK('Hazai ranglista'!$A20),"",INDEX('Hazai ranglista'!$A$2:$I$34,MATCH(ROW($A20)-1,'Hazai ranglista'!$K$2:$K$34,0),9))</f>
        <v>19</v>
      </c>
      <c r="B20" s="2" t="str">
        <f>IF(ISBLANK('Hazai ranglista'!$A20),"",INDEX('Hazai ranglista'!$A$2:$H$34,MATCH(ROW($A20)-1,'Hazai ranglista'!$K$2:$K$34,0),1))</f>
        <v>Máté Béla</v>
      </c>
      <c r="C20" s="2" t="str">
        <f>IF(ISBLANK('Hazai ranglista'!$A20),"",INDEX('Hazai ranglista'!$A$2:$H$34,MATCH(ROW($A20)-1,'Hazai ranglista'!$K$2:$K$34,0),2))</f>
        <v>Miskolc</v>
      </c>
      <c r="D20" s="5">
        <f>IF('Hazai ranglista'!$A20="","",INDEX('Hazai ranglista'!$A$2:$H$34,MATCH(ROW($A20)-1,'Hazai ranglista'!$K$2:$K$34,0),8))</f>
        <v>180.23000000000002</v>
      </c>
    </row>
    <row r="21" spans="1:4" ht="12.75">
      <c r="A21" s="2">
        <f>IF(ISBLANK('Hazai ranglista'!$A21),"",INDEX('Hazai ranglista'!$A$2:$I$34,MATCH(ROW($A21)-1,'Hazai ranglista'!$K$2:$K$34,0),9))</f>
        <v>20</v>
      </c>
      <c r="B21" s="2" t="str">
        <f>IF(ISBLANK('Hazai ranglista'!$A21),"",INDEX('Hazai ranglista'!$A$2:$H$34,MATCH(ROW($A21)-1,'Hazai ranglista'!$K$2:$K$34,0),1))</f>
        <v>Horváth János </v>
      </c>
      <c r="C21" s="2" t="str">
        <f>IF(ISBLANK('Hazai ranglista'!$A21),"",INDEX('Hazai ranglista'!$A$2:$H$34,MATCH(ROW($A21)-1,'Hazai ranglista'!$K$2:$K$34,0),2))</f>
        <v>Kiskunf.</v>
      </c>
      <c r="D21" s="5">
        <f>IF('Hazai ranglista'!$A21="","",INDEX('Hazai ranglista'!$A$2:$H$34,MATCH(ROW($A21)-1,'Hazai ranglista'!$K$2:$K$34,0),8))</f>
        <v>107.21</v>
      </c>
    </row>
    <row r="22" spans="1:4" ht="12.75">
      <c r="A22" s="2">
        <f>IF(ISBLANK('Hazai ranglista'!$A22),"",INDEX('Hazai ranglista'!$A$2:$I$34,MATCH(ROW($A22)-1,'Hazai ranglista'!$K$2:$K$34,0),9))</f>
        <v>21</v>
      </c>
      <c r="B22" s="2" t="str">
        <f>IF(ISBLANK('Hazai ranglista'!$A22),"",INDEX('Hazai ranglista'!$A$2:$H$34,MATCH(ROW($A22)-1,'Hazai ranglista'!$K$2:$K$34,0),1))</f>
        <v>Oroszi Tibor</v>
      </c>
      <c r="C22" s="2" t="str">
        <f>IF(ISBLANK('Hazai ranglista'!$A22),"",INDEX('Hazai ranglista'!$A$2:$H$34,MATCH(ROW($A22)-1,'Hazai ranglista'!$K$2:$K$34,0),2))</f>
        <v>Nagykáta</v>
      </c>
      <c r="D22" s="5">
        <f>IF('Hazai ranglista'!$A22="","",INDEX('Hazai ranglista'!$A$2:$H$34,MATCH(ROW($A22)-1,'Hazai ranglista'!$K$2:$K$34,0),8))</f>
        <v>88.25</v>
      </c>
    </row>
    <row r="23" spans="1:4" ht="12.75">
      <c r="A23" s="2">
        <f>IF(ISBLANK('Hazai ranglista'!$A23),"",INDEX('Hazai ranglista'!$A$2:$I$34,MATCH(ROW($A23)-1,'Hazai ranglista'!$K$2:$K$34,0),9))</f>
        <v>22</v>
      </c>
      <c r="B23" s="2" t="str">
        <f>IF(ISBLANK('Hazai ranglista'!$A23),"",INDEX('Hazai ranglista'!$A$2:$H$34,MATCH(ROW($A23)-1,'Hazai ranglista'!$K$2:$K$34,0),1))</f>
        <v>Bodnár Balázs</v>
      </c>
      <c r="C23" s="2" t="str">
        <f>IF(ISBLANK('Hazai ranglista'!$A23),"",INDEX('Hazai ranglista'!$A$2:$H$34,MATCH(ROW($A23)-1,'Hazai ranglista'!$K$2:$K$34,0),2))</f>
        <v>Miskolc</v>
      </c>
      <c r="D23" s="5">
        <f>IF('Hazai ranglista'!$A23="","",INDEX('Hazai ranglista'!$A$2:$H$34,MATCH(ROW($A23)-1,'Hazai ranglista'!$K$2:$K$34,0),8))</f>
        <v>83.29</v>
      </c>
    </row>
    <row r="24" spans="1:4" ht="12.75">
      <c r="A24" s="2">
        <f>IF(ISBLANK('Hazai ranglista'!$A24),"",INDEX('Hazai ranglista'!$A$2:$I$34,MATCH(ROW($A24)-1,'Hazai ranglista'!$K$2:$K$34,0),9))</f>
        <v>23</v>
      </c>
      <c r="B24" s="2" t="str">
        <f>IF(ISBLANK('Hazai ranglista'!$A24),"",INDEX('Hazai ranglista'!$A$2:$H$34,MATCH(ROW($A24)-1,'Hazai ranglista'!$K$2:$K$34,0),1))</f>
        <v>Verőczey Gábor</v>
      </c>
      <c r="C24" s="2" t="str">
        <f>IF(ISBLANK('Hazai ranglista'!$A24),"",INDEX('Hazai ranglista'!$A$2:$H$34,MATCH(ROW($A24)-1,'Hazai ranglista'!$K$2:$K$34,0),2))</f>
        <v>Szeged</v>
      </c>
      <c r="D24" s="5">
        <f>IF('Hazai ranglista'!$A24="","",INDEX('Hazai ranglista'!$A$2:$H$34,MATCH(ROW($A24)-1,'Hazai ranglista'!$K$2:$K$34,0),8))</f>
        <v>80.97</v>
      </c>
    </row>
    <row r="25" spans="1:4" ht="12.75">
      <c r="A25" s="2">
        <f>IF(ISBLANK('Hazai ranglista'!$A25),"",INDEX('Hazai ranglista'!$A$2:$I$34,MATCH(ROW($A25)-1,'Hazai ranglista'!$K$2:$K$34,0),9))</f>
        <v>24</v>
      </c>
      <c r="B25" s="2" t="str">
        <f>IF(ISBLANK('Hazai ranglista'!$A25),"",INDEX('Hazai ranglista'!$A$2:$H$34,MATCH(ROW($A25)-1,'Hazai ranglista'!$K$2:$K$34,0),1))</f>
        <v>Kornó István</v>
      </c>
      <c r="C25" s="2" t="str">
        <f>IF(ISBLANK('Hazai ranglista'!$A25),"",INDEX('Hazai ranglista'!$A$2:$H$34,MATCH(ROW($A25)-1,'Hazai ranglista'!$K$2:$K$34,0),2))</f>
        <v>Budapest</v>
      </c>
      <c r="D25" s="5">
        <f>IF('Hazai ranglista'!$A25="","",INDEX('Hazai ranglista'!$A$2:$H$34,MATCH(ROW($A25)-1,'Hazai ranglista'!$K$2:$K$34,0),8))</f>
        <v>72.46</v>
      </c>
    </row>
    <row r="26" spans="1:4" ht="12.75">
      <c r="A26" s="2">
        <f>IF(ISBLANK('Hazai ranglista'!$A26),"",INDEX('Hazai ranglista'!$A$2:$I$34,MATCH(ROW($A26)-1,'Hazai ranglista'!$K$2:$K$34,0),9))</f>
        <v>25</v>
      </c>
      <c r="B26" s="2" t="str">
        <f>IF(ISBLANK('Hazai ranglista'!$A26),"",INDEX('Hazai ranglista'!$A$2:$H$34,MATCH(ROW($A26)-1,'Hazai ranglista'!$K$2:$K$34,0),1))</f>
        <v>Berzéki Marcel</v>
      </c>
      <c r="C26" s="2" t="str">
        <f>IF(ISBLANK('Hazai ranglista'!$A26),"",INDEX('Hazai ranglista'!$A$2:$H$34,MATCH(ROW($A26)-1,'Hazai ranglista'!$K$2:$K$34,0),2))</f>
        <v>Gödöllő</v>
      </c>
      <c r="D26" s="5">
        <f>IF('Hazai ranglista'!$A26="","",INDEX('Hazai ranglista'!$A$2:$H$34,MATCH(ROW($A26)-1,'Hazai ranglista'!$K$2:$K$34,0),8))</f>
        <v>58.67</v>
      </c>
    </row>
    <row r="27" spans="1:4" ht="12.75">
      <c r="A27" s="2">
        <f>IF(ISBLANK('Hazai ranglista'!$A27),"",INDEX('Hazai ranglista'!$A$2:$I$34,MATCH(ROW($A27)-1,'Hazai ranglista'!$K$2:$K$34,0),9))</f>
        <v>26</v>
      </c>
      <c r="B27" s="2" t="str">
        <f>IF(ISBLANK('Hazai ranglista'!$A27),"",INDEX('Hazai ranglista'!$A$2:$H$34,MATCH(ROW($A27)-1,'Hazai ranglista'!$K$2:$K$34,0),1))</f>
        <v>Augusztin Károly</v>
      </c>
      <c r="C27" s="2" t="str">
        <f>IF(ISBLANK('Hazai ranglista'!$A27),"",INDEX('Hazai ranglista'!$A$2:$H$34,MATCH(ROW($A27)-1,'Hazai ranglista'!$K$2:$K$34,0),2))</f>
        <v>Budapest Mod.klub</v>
      </c>
      <c r="D27" s="5">
        <f>IF('Hazai ranglista'!$A27="","",INDEX('Hazai ranglista'!$A$2:$H$34,MATCH(ROW($A27)-1,'Hazai ranglista'!$K$2:$K$34,0),8))</f>
        <v>42.33</v>
      </c>
    </row>
    <row r="28" spans="1:4" ht="12.75">
      <c r="A28" s="2">
        <f>IF(ISBLANK('Hazai ranglista'!$A28),"",INDEX('Hazai ranglista'!$A$2:$I$34,MATCH(ROW($A28)-1,'Hazai ranglista'!$K$2:$K$34,0),9))</f>
        <v>27</v>
      </c>
      <c r="B28" s="2" t="str">
        <f>IF(ISBLANK('Hazai ranglista'!$A28),"",INDEX('Hazai ranglista'!$A$2:$H$34,MATCH(ROW($A28)-1,'Hazai ranglista'!$K$2:$K$34,0),1))</f>
        <v>Rábel András</v>
      </c>
      <c r="C28" s="2" t="str">
        <f>IF(ISBLANK('Hazai ranglista'!$A28),"",INDEX('Hazai ranglista'!$A$2:$H$34,MATCH(ROW($A28)-1,'Hazai ranglista'!$K$2:$K$34,0),2))</f>
        <v>Szeged</v>
      </c>
      <c r="D28" s="5">
        <f>IF('Hazai ranglista'!$A28="","",INDEX('Hazai ranglista'!$A$2:$H$34,MATCH(ROW($A28)-1,'Hazai ranglista'!$K$2:$K$34,0),8))</f>
        <v>4.11</v>
      </c>
    </row>
    <row r="29" spans="1:4" ht="12.75">
      <c r="A29" s="2">
        <f>IF(ISBLANK('Hazai ranglista'!$A29),"",INDEX('Hazai ranglista'!$A$2:$I$34,MATCH(ROW($A29)-1,'Hazai ranglista'!$K$2:$K$34,0),9))</f>
        <v>28</v>
      </c>
      <c r="B29" s="2" t="str">
        <f>IF(ISBLANK('Hazai ranglista'!$A29),"",INDEX('Hazai ranglista'!$A$2:$H$34,MATCH(ROW($A29)-1,'Hazai ranglista'!$K$2:$K$34,0),1))</f>
        <v>Juhász Miklós</v>
      </c>
      <c r="C29" s="2" t="str">
        <f>IF(ISBLANK('Hazai ranglista'!$A29),"",INDEX('Hazai ranglista'!$A$2:$H$34,MATCH(ROW($A29)-1,'Hazai ranglista'!$K$2:$K$34,0),2))</f>
        <v>Kazincbarcika</v>
      </c>
      <c r="D29" s="5">
        <f>IF('Hazai ranglista'!$A29="","",INDEX('Hazai ranglista'!$A$2:$H$34,MATCH(ROW($A29)-1,'Hazai ranglista'!$K$2:$K$34,0),8))</f>
        <v>0</v>
      </c>
    </row>
    <row r="30" spans="1:4" ht="12.75">
      <c r="A30" s="2">
        <f>IF(ISBLANK('Hazai ranglista'!$A30),"",INDEX('Hazai ranglista'!$A$2:$I$34,MATCH(ROW($A30)-1,'Hazai ranglista'!$K$2:$K$34,0),9))</f>
        <v>28</v>
      </c>
      <c r="B30" s="2" t="str">
        <f>IF(ISBLANK('Hazai ranglista'!$A30),"",INDEX('Hazai ranglista'!$A$2:$H$34,MATCH(ROW($A30)-1,'Hazai ranglista'!$K$2:$K$34,0),1))</f>
        <v>Szokol Roland</v>
      </c>
      <c r="C30" s="2" t="str">
        <f>IF(ISBLANK('Hazai ranglista'!$A30),"",INDEX('Hazai ranglista'!$A$2:$H$34,MATCH(ROW($A30)-1,'Hazai ranglista'!$K$2:$K$34,0),2))</f>
        <v>Kazincbarcika</v>
      </c>
      <c r="D30" s="5">
        <f>IF('Hazai ranglista'!$A30="","",INDEX('Hazai ranglista'!$A$2:$H$34,MATCH(ROW($A30)-1,'Hazai ranglista'!$K$2:$K$34,0),8))</f>
        <v>0</v>
      </c>
    </row>
    <row r="31" spans="1:4" ht="12.75">
      <c r="A31" s="2">
        <f>IF(ISBLANK('Hazai ranglista'!$A31),"",INDEX('Hazai ranglista'!$A$2:$I$34,MATCH(ROW($A31)-1,'Hazai ranglista'!$K$2:$K$34,0),9))</f>
        <v>28</v>
      </c>
      <c r="B31" s="2" t="str">
        <f>IF(ISBLANK('Hazai ranglista'!$A31),"",INDEX('Hazai ranglista'!$A$2:$H$34,MATCH(ROW($A31)-1,'Hazai ranglista'!$K$2:$K$34,0),1))</f>
        <v>Szarka László</v>
      </c>
      <c r="C31" s="2" t="str">
        <f>IF(ISBLANK('Hazai ranglista'!$A31),"",INDEX('Hazai ranglista'!$A$2:$H$34,MATCH(ROW($A31)-1,'Hazai ranglista'!$K$2:$K$34,0),2))</f>
        <v>Budapest</v>
      </c>
      <c r="D31" s="5">
        <f>IF('Hazai ranglista'!$A31="","",INDEX('Hazai ranglista'!$A$2:$H$34,MATCH(ROW($A31)-1,'Hazai ranglista'!$K$2:$K$34,0),8))</f>
        <v>0</v>
      </c>
    </row>
    <row r="32" spans="1:4" ht="12.75">
      <c r="A32" s="2">
        <f>IF(ISBLANK('Hazai ranglista'!$A32),"",INDEX('Hazai ranglista'!$A$2:$I$34,MATCH(ROW($A32)-1,'Hazai ranglista'!$K$2:$K$34,0),9))</f>
        <v>28</v>
      </c>
      <c r="B32" s="2" t="str">
        <f>IF(ISBLANK('Hazai ranglista'!$A32),"",INDEX('Hazai ranglista'!$A$2:$H$34,MATCH(ROW($A32)-1,'Hazai ranglista'!$K$2:$K$34,0),1))</f>
        <v>Debreczeni Oszkár</v>
      </c>
      <c r="C32" s="2" t="str">
        <f>IF(ISBLANK('Hazai ranglista'!$A32),"",INDEX('Hazai ranglista'!$A$2:$H$34,MATCH(ROW($A32)-1,'Hazai ranglista'!$K$2:$K$34,0),2))</f>
        <v>Herend</v>
      </c>
      <c r="D32" s="5">
        <f>IF('Hazai ranglista'!$A32="","",INDEX('Hazai ranglista'!$A$2:$H$34,MATCH(ROW($A32)-1,'Hazai ranglista'!$K$2:$K$34,0),8))</f>
        <v>0</v>
      </c>
    </row>
    <row r="33" spans="1:4" ht="12.75">
      <c r="A33" s="2">
        <f>IF(ISBLANK('Hazai ranglista'!$A33),"",INDEX('Hazai ranglista'!$A$2:$I$34,MATCH(ROW($A33)-1,'Hazai ranglista'!$K$2:$K$34,0),9))</f>
        <v>28</v>
      </c>
      <c r="B33" s="2" t="str">
        <f>IF(ISBLANK('Hazai ranglista'!$A33),"",INDEX('Hazai ranglista'!$A$2:$H$34,MATCH(ROW($A33)-1,'Hazai ranglista'!$K$2:$K$34,0),1))</f>
        <v>Viraszkó Pál </v>
      </c>
      <c r="C33" s="2" t="str">
        <f>IF(ISBLANK('Hazai ranglista'!$A33),"",INDEX('Hazai ranglista'!$A$2:$H$34,MATCH(ROW($A33)-1,'Hazai ranglista'!$K$2:$K$34,0),2))</f>
        <v>Nyíregyháza</v>
      </c>
      <c r="D33" s="5">
        <f>IF('Hazai ranglista'!$A33="","",INDEX('Hazai ranglista'!$A$2:$H$34,MATCH(ROW($A33)-1,'Hazai ranglista'!$K$2:$K$34,0),8))</f>
        <v>0</v>
      </c>
    </row>
    <row r="34" spans="1:4" ht="12.75">
      <c r="A34" s="2">
        <f>IF(ISBLANK('Hazai ranglista'!$A34),"",INDEX('Hazai ranglista'!$A$2:$I$34,MATCH(ROW($A34)-1,'Hazai ranglista'!$K$2:$K$34,0),9))</f>
        <v>28</v>
      </c>
      <c r="B34" s="2" t="str">
        <f>IF(ISBLANK('Hazai ranglista'!$A34),"",INDEX('Hazai ranglista'!$A$2:$H$34,MATCH(ROW($A34)-1,'Hazai ranglista'!$K$2:$K$34,0),1))</f>
        <v>Molnár Sándor</v>
      </c>
      <c r="C34" s="2" t="str">
        <f>IF(ISBLANK('Hazai ranglista'!$A34),"",INDEX('Hazai ranglista'!$A$2:$H$34,MATCH(ROW($A34)-1,'Hazai ranglista'!$K$2:$K$34,0),2))</f>
        <v>HVMSE</v>
      </c>
      <c r="D34" s="5">
        <f>IF('Hazai ranglista'!$A34="","",INDEX('Hazai ranglista'!$A$2:$H$34,MATCH(ROW($A34)-1,'Hazai ranglista'!$K$2:$K$34,0),8))</f>
        <v>0</v>
      </c>
    </row>
  </sheetData>
  <printOptions/>
  <pageMargins left="0.75" right="0.75" top="1" bottom="1" header="0.5" footer="0.5"/>
  <pageSetup orientation="landscape" paperSize="9" scale="1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140625" defaultRowHeight="12.75"/>
  <cols>
    <col min="1" max="4" width="18.28125" style="0" customWidth="1"/>
  </cols>
  <sheetData>
    <row r="1" spans="1:4" ht="12.75">
      <c r="A1" s="3" t="s">
        <v>45</v>
      </c>
      <c r="B1" s="3" t="s">
        <v>1</v>
      </c>
      <c r="C1" s="3" t="s">
        <v>3</v>
      </c>
      <c r="D1" s="3" t="s">
        <v>44</v>
      </c>
    </row>
    <row r="2" spans="1:4" ht="12.75">
      <c r="A2" s="2">
        <f>IF(ISBLANK('Nemzetközi ranglista'!$A2),"",INDEX('Nemzetközi ranglista'!$A$2:$K$34,MATCH(ROW($A2)-1,'Nemzetközi ranglista'!$M$2:$M$34,0),11))</f>
        <v>1</v>
      </c>
      <c r="B2" s="2" t="str">
        <f>IF(ISBLANK('Nemzetközi ranglista'!$A2),"",INDEX('Nemzetközi ranglista'!$A$2:$K$34,MATCH(ROW($A2)-1,'Nemzetközi ranglista'!$M$2:$M$34,0),1))</f>
        <v>Szeri András</v>
      </c>
      <c r="C2" s="2" t="str">
        <f>IF(ISBLANK('Nemzetközi ranglista'!$A2),"",INDEX('Nemzetközi ranglista'!$A$2:$K$34,MATCH(ROW($A2)-1,'Nemzetközi ranglista'!$M$2:$M$34,0),2))</f>
        <v>Kiskunfélegyháza</v>
      </c>
      <c r="D2" s="5">
        <f>IF(ISBLANK('Nemzetközi ranglista'!$A2),"",INDEX('Nemzetközi ranglista'!$A$2:$K$34,MATCH(ROW($A2)-1,'Nemzetközi ranglista'!$M$2:$M$34,0),10))</f>
        <v>219.94</v>
      </c>
    </row>
    <row r="3" spans="1:4" ht="12.75">
      <c r="A3" s="2">
        <f>IF(ISBLANK('Nemzetközi ranglista'!$A3),"",INDEX('Nemzetközi ranglista'!$A$2:$K$34,MATCH(ROW($A3)-1,'Nemzetközi ranglista'!$M$2:$M$34,0),11))</f>
        <v>2</v>
      </c>
      <c r="B3" s="2" t="str">
        <f>IF(ISBLANK('Nemzetközi ranglista'!$A3),"",INDEX('Nemzetközi ranglista'!$A$2:$K$34,MATCH(ROW($A3)-1,'Nemzetközi ranglista'!$M$2:$M$34,0),1))</f>
        <v>Dobránszky György</v>
      </c>
      <c r="C3" s="2" t="str">
        <f>IF(ISBLANK('Nemzetközi ranglista'!$A3),"",INDEX('Nemzetközi ranglista'!$A$2:$K$34,MATCH(ROW($A3)-1,'Nemzetközi ranglista'!$M$2:$M$34,0),2))</f>
        <v>Nyíregyháza</v>
      </c>
      <c r="D3" s="5">
        <f>IF(ISBLANK('Nemzetközi ranglista'!$A3),"",INDEX('Nemzetközi ranglista'!$A$2:$K$34,MATCH(ROW($A3)-1,'Nemzetközi ranglista'!$M$2:$M$34,0),10))</f>
        <v>202.66</v>
      </c>
    </row>
    <row r="4" spans="1:4" ht="12.75">
      <c r="A4" s="2">
        <f>IF(ISBLANK('Nemzetközi ranglista'!$A4),"",INDEX('Nemzetközi ranglista'!$A$2:$K$34,MATCH(ROW($A4)-1,'Nemzetközi ranglista'!$M$2:$M$34,0),11))</f>
        <v>3</v>
      </c>
      <c r="B4" s="2" t="str">
        <f>IF(ISBLANK('Nemzetközi ranglista'!$A4),"",INDEX('Nemzetközi ranglista'!$A$2:$K$34,MATCH(ROW($A4)-1,'Nemzetközi ranglista'!$M$2:$M$34,0),1))</f>
        <v>Vörös Endre</v>
      </c>
      <c r="C4" s="2" t="str">
        <f>IF(ISBLANK('Nemzetközi ranglista'!$A4),"",INDEX('Nemzetközi ranglista'!$A$2:$K$34,MATCH(ROW($A4)-1,'Nemzetközi ranglista'!$M$2:$M$34,0),2))</f>
        <v>Szeged</v>
      </c>
      <c r="D4" s="5">
        <f>IF(ISBLANK('Nemzetközi ranglista'!$A4),"",INDEX('Nemzetközi ranglista'!$A$2:$K$34,MATCH(ROW($A4)-1,'Nemzetközi ranglista'!$M$2:$M$34,0),10))</f>
        <v>202</v>
      </c>
    </row>
    <row r="5" spans="1:4" ht="12.75">
      <c r="A5" s="2">
        <f>IF(ISBLANK('Nemzetközi ranglista'!$A5),"",INDEX('Nemzetközi ranglista'!$A$2:$K$34,MATCH(ROW($A5)-1,'Nemzetközi ranglista'!$M$2:$M$34,0),11))</f>
        <v>4</v>
      </c>
      <c r="B5" s="2" t="str">
        <f>IF(ISBLANK('Nemzetközi ranglista'!$A5),"",INDEX('Nemzetközi ranglista'!$A$2:$K$34,MATCH(ROW($A5)-1,'Nemzetközi ranglista'!$M$2:$M$34,0),1))</f>
        <v>Kántor Gergő</v>
      </c>
      <c r="C5" s="2" t="str">
        <f>IF(ISBLANK('Nemzetközi ranglista'!$A5),"",INDEX('Nemzetközi ranglista'!$A$2:$K$34,MATCH(ROW($A5)-1,'Nemzetközi ranglista'!$M$2:$M$34,0),2))</f>
        <v>Nyíregyháza</v>
      </c>
      <c r="D5" s="5">
        <f>IF(ISBLANK('Nemzetközi ranglista'!$A5),"",INDEX('Nemzetközi ranglista'!$A$2:$K$34,MATCH(ROW($A5)-1,'Nemzetközi ranglista'!$M$2:$M$34,0),10))</f>
        <v>199.16</v>
      </c>
    </row>
    <row r="6" spans="1:4" ht="12.75">
      <c r="A6" s="2">
        <f>IF(ISBLANK('Nemzetközi ranglista'!$A6),"",INDEX('Nemzetközi ranglista'!$A$2:$K$34,MATCH(ROW($A6)-1,'Nemzetközi ranglista'!$M$2:$M$34,0),11))</f>
        <v>5</v>
      </c>
      <c r="B6" s="2" t="str">
        <f>IF(ISBLANK('Nemzetközi ranglista'!$A6),"",INDEX('Nemzetközi ranglista'!$A$2:$K$34,MATCH(ROW($A6)-1,'Nemzetközi ranglista'!$M$2:$M$34,0),1))</f>
        <v>Kaszap Imre</v>
      </c>
      <c r="C6" s="2" t="str">
        <f>IF(ISBLANK('Nemzetközi ranglista'!$A6),"",INDEX('Nemzetközi ranglista'!$A$2:$K$34,MATCH(ROW($A6)-1,'Nemzetközi ranglista'!$M$2:$M$34,0),2))</f>
        <v>Kiskunhalas</v>
      </c>
      <c r="D6" s="5">
        <f>IF(ISBLANK('Nemzetközi ranglista'!$A6),"",INDEX('Nemzetközi ranglista'!$A$2:$K$34,MATCH(ROW($A6)-1,'Nemzetközi ranglista'!$M$2:$M$34,0),10))</f>
        <v>195.51</v>
      </c>
    </row>
    <row r="7" spans="1:4" ht="12.75">
      <c r="A7" s="2">
        <f>IF(ISBLANK('Nemzetközi ranglista'!$A7),"",INDEX('Nemzetközi ranglista'!$A$2:$K$34,MATCH(ROW($A7)-1,'Nemzetközi ranglista'!$M$2:$M$34,0),11))</f>
        <v>6</v>
      </c>
      <c r="B7" s="2" t="str">
        <f>IF(ISBLANK('Nemzetközi ranglista'!$A7),"",INDEX('Nemzetközi ranglista'!$A$2:$K$34,MATCH(ROW($A7)-1,'Nemzetközi ranglista'!$M$2:$M$34,0),1))</f>
        <v>Páskai Ferenc</v>
      </c>
      <c r="C7" s="2" t="str">
        <f>IF(ISBLANK('Nemzetközi ranglista'!$A7),"",INDEX('Nemzetközi ranglista'!$A$2:$K$34,MATCH(ROW($A7)-1,'Nemzetközi ranglista'!$M$2:$M$34,0),2))</f>
        <v>Nyíregyháza</v>
      </c>
      <c r="D7" s="5">
        <f>IF(ISBLANK('Nemzetközi ranglista'!$A7),"",INDEX('Nemzetközi ranglista'!$A$2:$K$34,MATCH(ROW($A7)-1,'Nemzetközi ranglista'!$M$2:$M$34,0),10))</f>
        <v>189.63</v>
      </c>
    </row>
    <row r="8" spans="1:4" ht="12.75">
      <c r="A8" s="2">
        <f>IF(ISBLANK('Nemzetközi ranglista'!$A8),"",INDEX('Nemzetközi ranglista'!$A$2:$K$34,MATCH(ROW($A8)-1,'Nemzetközi ranglista'!$M$2:$M$34,0),11))</f>
        <v>7</v>
      </c>
      <c r="B8" s="2" t="str">
        <f>IF(ISBLANK('Nemzetközi ranglista'!$A8),"",INDEX('Nemzetközi ranglista'!$A$2:$K$34,MATCH(ROW($A8)-1,'Nemzetközi ranglista'!$M$2:$M$34,0),1))</f>
        <v>Forgó József</v>
      </c>
      <c r="C8" s="2" t="str">
        <f>IF(ISBLANK('Nemzetközi ranglista'!$A8),"",INDEX('Nemzetközi ranglista'!$A$2:$K$34,MATCH(ROW($A8)-1,'Nemzetközi ranglista'!$M$2:$M$34,0),2))</f>
        <v>Kiskunfélegyháza</v>
      </c>
      <c r="D8" s="5">
        <f>IF(ISBLANK('Nemzetközi ranglista'!$A8),"",INDEX('Nemzetközi ranglista'!$A$2:$K$34,MATCH(ROW($A8)-1,'Nemzetközi ranglista'!$M$2:$M$34,0),10))</f>
        <v>188.6</v>
      </c>
    </row>
    <row r="9" spans="1:4" ht="12.75">
      <c r="A9" s="2">
        <f>IF(ISBLANK('Nemzetközi ranglista'!$A9),"",INDEX('Nemzetközi ranglista'!$A$2:$K$34,MATCH(ROW($A9)-1,'Nemzetközi ranglista'!$M$2:$M$34,0),11))</f>
        <v>8</v>
      </c>
      <c r="B9" s="2" t="str">
        <f>IF(ISBLANK('Nemzetközi ranglista'!$A9),"",INDEX('Nemzetközi ranglista'!$A$2:$K$34,MATCH(ROW($A9)-1,'Nemzetközi ranglista'!$M$2:$M$34,0),1))</f>
        <v>Posszert Gyula</v>
      </c>
      <c r="C9" s="2" t="str">
        <f>IF(ISBLANK('Nemzetközi ranglista'!$A9),"",INDEX('Nemzetközi ranglista'!$A$2:$K$34,MATCH(ROW($A9)-1,'Nemzetközi ranglista'!$M$2:$M$34,0),2))</f>
        <v>Kiskunfélegyháza</v>
      </c>
      <c r="D9" s="5">
        <f>IF(ISBLANK('Nemzetközi ranglista'!$A9),"",INDEX('Nemzetközi ranglista'!$A$2:$K$34,MATCH(ROW($A9)-1,'Nemzetközi ranglista'!$M$2:$M$34,0),10))</f>
        <v>171.26999999999998</v>
      </c>
    </row>
    <row r="10" spans="1:4" ht="12.75">
      <c r="A10" s="2">
        <f>IF(ISBLANK('Nemzetközi ranglista'!$A10),"",INDEX('Nemzetközi ranglista'!$A$2:$K$34,MATCH(ROW($A10)-1,'Nemzetközi ranglista'!$M$2:$M$34,0),11))</f>
        <v>9</v>
      </c>
      <c r="B10" s="2" t="str">
        <f>IF(ISBLANK('Nemzetközi ranglista'!$A10),"",INDEX('Nemzetközi ranglista'!$A$2:$K$34,MATCH(ROW($A10)-1,'Nemzetközi ranglista'!$M$2:$M$34,0),1))</f>
        <v>Benyó Zoltán</v>
      </c>
      <c r="C10" s="2" t="str">
        <f>IF(ISBLANK('Nemzetközi ranglista'!$A10),"",INDEX('Nemzetközi ranglista'!$A$2:$K$34,MATCH(ROW($A10)-1,'Nemzetközi ranglista'!$M$2:$M$34,0),2))</f>
        <v>Kazincbarcika</v>
      </c>
      <c r="D10" s="5">
        <f>IF(ISBLANK('Nemzetközi ranglista'!$A10),"",INDEX('Nemzetközi ranglista'!$A$2:$K$34,MATCH(ROW($A10)-1,'Nemzetközi ranglista'!$M$2:$M$34,0),10))</f>
        <v>154.51</v>
      </c>
    </row>
    <row r="11" spans="1:4" ht="12.75">
      <c r="A11" s="2">
        <f>IF(ISBLANK('Nemzetközi ranglista'!$A11),"",INDEX('Nemzetközi ranglista'!$A$2:$K$34,MATCH(ROW($A11)-1,'Nemzetközi ranglista'!$M$2:$M$34,0),11))</f>
        <v>10</v>
      </c>
      <c r="B11" s="2" t="str">
        <f>IF(ISBLANK('Nemzetközi ranglista'!$A11),"",INDEX('Nemzetközi ranglista'!$A$2:$K$34,MATCH(ROW($A11)-1,'Nemzetközi ranglista'!$M$2:$M$34,0),1))</f>
        <v>Imre Csaba</v>
      </c>
      <c r="C11" s="2" t="str">
        <f>IF(ISBLANK('Nemzetközi ranglista'!$A11),"",INDEX('Nemzetközi ranglista'!$A$2:$K$34,MATCH(ROW($A11)-1,'Nemzetközi ranglista'!$M$2:$M$34,0),2))</f>
        <v>HVMSE</v>
      </c>
      <c r="D11" s="5">
        <f>IF(ISBLANK('Nemzetközi ranglista'!$A11),"",INDEX('Nemzetközi ranglista'!$A$2:$K$34,MATCH(ROW($A11)-1,'Nemzetközi ranglista'!$M$2:$M$34,0),10))</f>
        <v>153.71</v>
      </c>
    </row>
    <row r="12" spans="1:4" ht="12.75">
      <c r="A12" s="2">
        <f>IF(ISBLANK('Nemzetközi ranglista'!$A12),"",INDEX('Nemzetközi ranglista'!$A$2:$K$34,MATCH(ROW($A12)-1,'Nemzetközi ranglista'!$M$2:$M$34,0),11))</f>
        <v>11</v>
      </c>
      <c r="B12" s="2" t="str">
        <f>IF(ISBLANK('Nemzetközi ranglista'!$A12),"",INDEX('Nemzetközi ranglista'!$A$2:$K$34,MATCH(ROW($A12)-1,'Nemzetközi ranglista'!$M$2:$M$34,0),1))</f>
        <v>Horváth János </v>
      </c>
      <c r="C12" s="2" t="str">
        <f>IF(ISBLANK('Nemzetközi ranglista'!$A12),"",INDEX('Nemzetközi ranglista'!$A$2:$K$34,MATCH(ROW($A12)-1,'Nemzetközi ranglista'!$M$2:$M$34,0),2))</f>
        <v>Kiskunf.</v>
      </c>
      <c r="D12" s="5">
        <f>IF(ISBLANK('Nemzetközi ranglista'!$A12),"",INDEX('Nemzetközi ranglista'!$A$2:$K$34,MATCH(ROW($A12)-1,'Nemzetközi ranglista'!$M$2:$M$34,0),10))</f>
        <v>103.21</v>
      </c>
    </row>
    <row r="13" spans="1:4" ht="12.75">
      <c r="A13" s="2">
        <f>IF(ISBLANK('Nemzetközi ranglista'!$A13),"",INDEX('Nemzetközi ranglista'!$A$2:$K$34,MATCH(ROW($A13)-1,'Nemzetközi ranglista'!$M$2:$M$34,0),11))</f>
        <v>12</v>
      </c>
      <c r="B13" s="2" t="str">
        <f>IF(ISBLANK('Nemzetközi ranglista'!$A13),"",INDEX('Nemzetközi ranglista'!$A$2:$K$34,MATCH(ROW($A13)-1,'Nemzetközi ranglista'!$M$2:$M$34,0),1))</f>
        <v>Oroszi Tibor</v>
      </c>
      <c r="C13" s="2" t="str">
        <f>IF(ISBLANK('Nemzetközi ranglista'!$A13),"",INDEX('Nemzetközi ranglista'!$A$2:$K$34,MATCH(ROW($A13)-1,'Nemzetközi ranglista'!$M$2:$M$34,0),2))</f>
        <v>Nagykáta</v>
      </c>
      <c r="D13" s="5">
        <f>IF(ISBLANK('Nemzetközi ranglista'!$A13),"",INDEX('Nemzetközi ranglista'!$A$2:$K$34,MATCH(ROW($A13)-1,'Nemzetközi ranglista'!$M$2:$M$34,0),10))</f>
        <v>85.25</v>
      </c>
    </row>
    <row r="14" spans="1:4" ht="12.75">
      <c r="A14" s="2">
        <f>IF(ISBLANK('Nemzetközi ranglista'!$A14),"",INDEX('Nemzetközi ranglista'!$A$2:$K$34,MATCH(ROW($A14)-1,'Nemzetközi ranglista'!$M$2:$M$34,0),11))</f>
        <v>13</v>
      </c>
      <c r="B14" s="2" t="str">
        <f>IF(ISBLANK('Nemzetközi ranglista'!$A14),"",INDEX('Nemzetközi ranglista'!$A$2:$K$34,MATCH(ROW($A14)-1,'Nemzetközi ranglista'!$M$2:$M$34,0),1))</f>
        <v>Nyúzó Péter</v>
      </c>
      <c r="C14" s="2" t="str">
        <f>IF(ISBLANK('Nemzetközi ranglista'!$A14),"",INDEX('Nemzetközi ranglista'!$A$2:$K$34,MATCH(ROW($A14)-1,'Nemzetközi ranglista'!$M$2:$M$34,0),2))</f>
        <v>Kiskunfélegyháza</v>
      </c>
      <c r="D14" s="5">
        <f>IF(ISBLANK('Nemzetközi ranglista'!$A14),"",INDEX('Nemzetközi ranglista'!$A$2:$K$34,MATCH(ROW($A14)-1,'Nemzetközi ranglista'!$M$2:$M$34,0),10))</f>
        <v>81.76</v>
      </c>
    </row>
    <row r="15" spans="1:4" ht="12.75">
      <c r="A15" s="2">
        <f>IF(ISBLANK('Nemzetközi ranglista'!$A15),"",INDEX('Nemzetközi ranglista'!$A$2:$K$34,MATCH(ROW($A15)-1,'Nemzetközi ranglista'!$M$2:$M$34,0),11))</f>
        <v>14</v>
      </c>
      <c r="B15" s="2" t="str">
        <f>IF(ISBLANK('Nemzetközi ranglista'!$A15),"",INDEX('Nemzetközi ranglista'!$A$2:$K$34,MATCH(ROW($A15)-1,'Nemzetközi ranglista'!$M$2:$M$34,0),1))</f>
        <v>Görög György</v>
      </c>
      <c r="C15" s="2" t="str">
        <f>IF(ISBLANK('Nemzetközi ranglista'!$A15),"",INDEX('Nemzetközi ranglista'!$A$2:$K$34,MATCH(ROW($A15)-1,'Nemzetközi ranglista'!$M$2:$M$34,0),2))</f>
        <v>Szeged</v>
      </c>
      <c r="D15" s="5">
        <f>IF(ISBLANK('Nemzetközi ranglista'!$A15),"",INDEX('Nemzetközi ranglista'!$A$2:$K$34,MATCH(ROW($A15)-1,'Nemzetközi ranglista'!$M$2:$M$34,0),10))</f>
        <v>81.5</v>
      </c>
    </row>
    <row r="16" spans="1:4" ht="12.75">
      <c r="A16" s="2">
        <f>IF(ISBLANK('Nemzetközi ranglista'!$A16),"",INDEX('Nemzetközi ranglista'!$A$2:$K$34,MATCH(ROW($A16)-1,'Nemzetközi ranglista'!$M$2:$M$34,0),11))</f>
        <v>15</v>
      </c>
      <c r="B16" s="2" t="str">
        <f>IF(ISBLANK('Nemzetközi ranglista'!$A16),"",INDEX('Nemzetközi ranglista'!$A$2:$K$34,MATCH(ROW($A16)-1,'Nemzetközi ranglista'!$M$2:$M$34,0),1))</f>
        <v>Verőczey Gábor</v>
      </c>
      <c r="C16" s="2" t="str">
        <f>IF(ISBLANK('Nemzetközi ranglista'!$A16),"",INDEX('Nemzetközi ranglista'!$A$2:$K$34,MATCH(ROW($A16)-1,'Nemzetközi ranglista'!$M$2:$M$34,0),2))</f>
        <v>Szeged</v>
      </c>
      <c r="D16" s="5">
        <f>IF(ISBLANK('Nemzetközi ranglista'!$A16),"",INDEX('Nemzetközi ranglista'!$A$2:$K$34,MATCH(ROW($A16)-1,'Nemzetközi ranglista'!$M$2:$M$34,0),10))</f>
        <v>80.97</v>
      </c>
    </row>
    <row r="17" spans="1:4" ht="12.75">
      <c r="A17" s="2">
        <f>IF(ISBLANK('Nemzetközi ranglista'!$A17),"",INDEX('Nemzetközi ranglista'!$A$2:$K$34,MATCH(ROW($A17)-1,'Nemzetközi ranglista'!$M$2:$M$34,0),11))</f>
        <v>16</v>
      </c>
      <c r="B17" s="2" t="str">
        <f>IF(ISBLANK('Nemzetközi ranglista'!$A17),"",INDEX('Nemzetközi ranglista'!$A$2:$K$34,MATCH(ROW($A17)-1,'Nemzetközi ranglista'!$M$2:$M$34,0),1))</f>
        <v>Vajda Attila</v>
      </c>
      <c r="C17" s="2" t="str">
        <f>IF(ISBLANK('Nemzetközi ranglista'!$A17),"",INDEX('Nemzetközi ranglista'!$A$2:$K$34,MATCH(ROW($A17)-1,'Nemzetközi ranglista'!$M$2:$M$34,0),2))</f>
        <v>Kiskunfélegyháza</v>
      </c>
      <c r="D17" s="5">
        <f>IF(ISBLANK('Nemzetközi ranglista'!$A17),"",INDEX('Nemzetközi ranglista'!$A$2:$K$34,MATCH(ROW($A17)-1,'Nemzetközi ranglista'!$M$2:$M$34,0),10))</f>
        <v>78.4</v>
      </c>
    </row>
    <row r="18" spans="1:4" ht="12.75">
      <c r="A18" s="2">
        <f>IF(ISBLANK('Nemzetközi ranglista'!$A18),"",INDEX('Nemzetközi ranglista'!$A$2:$K$34,MATCH(ROW($A18)-1,'Nemzetközi ranglista'!$M$2:$M$34,0),11))</f>
        <v>17</v>
      </c>
      <c r="B18" s="2" t="str">
        <f>IF(ISBLANK('Nemzetközi ranglista'!$A18),"",INDEX('Nemzetközi ranglista'!$A$2:$K$34,MATCH(ROW($A18)-1,'Nemzetközi ranglista'!$M$2:$M$34,0),1))</f>
        <v>Horváth Imre</v>
      </c>
      <c r="C18" s="2" t="str">
        <f>IF(ISBLANK('Nemzetközi ranglista'!$A18),"",INDEX('Nemzetközi ranglista'!$A$2:$K$34,MATCH(ROW($A18)-1,'Nemzetközi ranglista'!$M$2:$M$34,0),2))</f>
        <v>Nyíregyháza</v>
      </c>
      <c r="D18" s="5">
        <f>IF(ISBLANK('Nemzetközi ranglista'!$A18),"",INDEX('Nemzetközi ranglista'!$A$2:$K$34,MATCH(ROW($A18)-1,'Nemzetközi ranglista'!$M$2:$M$34,0),10))</f>
        <v>57.64</v>
      </c>
    </row>
    <row r="19" spans="1:4" ht="12.75">
      <c r="A19" s="2">
        <f>IF(ISBLANK('Nemzetközi ranglista'!$A19),"",INDEX('Nemzetközi ranglista'!$A$2:$K$34,MATCH(ROW($A19)-1,'Nemzetközi ranglista'!$M$2:$M$34,0),11))</f>
        <v>18</v>
      </c>
      <c r="B19" s="2" t="str">
        <f>IF(ISBLANK('Nemzetközi ranglista'!$A19),"",INDEX('Nemzetközi ranglista'!$A$2:$K$34,MATCH(ROW($A19)-1,'Nemzetközi ranglista'!$M$2:$M$34,0),1))</f>
        <v>Berzéki Marcel</v>
      </c>
      <c r="C19" s="2" t="str">
        <f>IF(ISBLANK('Nemzetközi ranglista'!$A19),"",INDEX('Nemzetközi ranglista'!$A$2:$K$34,MATCH(ROW($A19)-1,'Nemzetközi ranglista'!$M$2:$M$34,0),2))</f>
        <v>Gödöllő</v>
      </c>
      <c r="D19" s="5">
        <f>IF(ISBLANK('Nemzetközi ranglista'!$A19),"",INDEX('Nemzetközi ranglista'!$A$2:$K$34,MATCH(ROW($A19)-1,'Nemzetközi ranglista'!$M$2:$M$34,0),10))</f>
        <v>0</v>
      </c>
    </row>
    <row r="20" spans="1:4" ht="12.75">
      <c r="A20" s="2">
        <f>IF(ISBLANK('Nemzetközi ranglista'!$A20),"",INDEX('Nemzetközi ranglista'!$A$2:$K$34,MATCH(ROW($A20)-1,'Nemzetközi ranglista'!$M$2:$M$34,0),11))</f>
        <v>18</v>
      </c>
      <c r="B20" s="2" t="str">
        <f>IF(ISBLANK('Nemzetközi ranglista'!$A20),"",INDEX('Nemzetközi ranglista'!$A$2:$K$34,MATCH(ROW($A20)-1,'Nemzetközi ranglista'!$M$2:$M$34,0),1))</f>
        <v>Bodnár Balázs</v>
      </c>
      <c r="C20" s="2" t="str">
        <f>IF(ISBLANK('Nemzetközi ranglista'!$A20),"",INDEX('Nemzetközi ranglista'!$A$2:$K$34,MATCH(ROW($A20)-1,'Nemzetközi ranglista'!$M$2:$M$34,0),2))</f>
        <v>Miskolc</v>
      </c>
      <c r="D20" s="5">
        <f>IF(ISBLANK('Nemzetközi ranglista'!$A20),"",INDEX('Nemzetközi ranglista'!$A$2:$K$34,MATCH(ROW($A20)-1,'Nemzetközi ranglista'!$M$2:$M$34,0),10))</f>
        <v>0</v>
      </c>
    </row>
    <row r="21" spans="1:4" ht="12.75">
      <c r="A21" s="2">
        <f>IF(ISBLANK('Nemzetközi ranglista'!$A21),"",INDEX('Nemzetközi ranglista'!$A$2:$K$34,MATCH(ROW($A21)-1,'Nemzetközi ranglista'!$M$2:$M$34,0),11))</f>
        <v>18</v>
      </c>
      <c r="B21" s="2" t="str">
        <f>IF(ISBLANK('Nemzetközi ranglista'!$A21),"",INDEX('Nemzetközi ranglista'!$A$2:$K$34,MATCH(ROW($A21)-1,'Nemzetközi ranglista'!$M$2:$M$34,0),1))</f>
        <v>Juhász Miklós</v>
      </c>
      <c r="C21" s="2" t="str">
        <f>IF(ISBLANK('Nemzetközi ranglista'!$A21),"",INDEX('Nemzetközi ranglista'!$A$2:$K$34,MATCH(ROW($A21)-1,'Nemzetközi ranglista'!$M$2:$M$34,0),2))</f>
        <v>Kazincbarcika</v>
      </c>
      <c r="D21" s="5">
        <f>IF(ISBLANK('Nemzetközi ranglista'!$A21),"",INDEX('Nemzetközi ranglista'!$A$2:$K$34,MATCH(ROW($A21)-1,'Nemzetközi ranglista'!$M$2:$M$34,0),10))</f>
        <v>0</v>
      </c>
    </row>
    <row r="22" spans="1:4" ht="12.75">
      <c r="A22" s="2">
        <f>IF(ISBLANK('Nemzetközi ranglista'!$A22),"",INDEX('Nemzetközi ranglista'!$A$2:$K$34,MATCH(ROW($A22)-1,'Nemzetközi ranglista'!$M$2:$M$34,0),11))</f>
        <v>18</v>
      </c>
      <c r="B22" s="2" t="str">
        <f>IF(ISBLANK('Nemzetközi ranglista'!$A22),"",INDEX('Nemzetközi ranglista'!$A$2:$K$34,MATCH(ROW($A22)-1,'Nemzetközi ranglista'!$M$2:$M$34,0),1))</f>
        <v>Kornó István</v>
      </c>
      <c r="C22" s="2" t="str">
        <f>IF(ISBLANK('Nemzetközi ranglista'!$A22),"",INDEX('Nemzetközi ranglista'!$A$2:$K$34,MATCH(ROW($A22)-1,'Nemzetközi ranglista'!$M$2:$M$34,0),2))</f>
        <v>Budapest</v>
      </c>
      <c r="D22" s="5">
        <f>IF(ISBLANK('Nemzetközi ranglista'!$A22),"",INDEX('Nemzetközi ranglista'!$A$2:$K$34,MATCH(ROW($A22)-1,'Nemzetközi ranglista'!$M$2:$M$34,0),10))</f>
        <v>0</v>
      </c>
    </row>
    <row r="23" spans="1:4" ht="12.75">
      <c r="A23" s="2">
        <f>IF(ISBLANK('Nemzetközi ranglista'!$A23),"",INDEX('Nemzetközi ranglista'!$A$2:$K$34,MATCH(ROW($A23)-1,'Nemzetközi ranglista'!$M$2:$M$34,0),11))</f>
        <v>18</v>
      </c>
      <c r="B23" s="2" t="str">
        <f>IF(ISBLANK('Nemzetközi ranglista'!$A23),"",INDEX('Nemzetközi ranglista'!$A$2:$K$34,MATCH(ROW($A23)-1,'Nemzetközi ranglista'!$M$2:$M$34,0),1))</f>
        <v>Köteles Ádám</v>
      </c>
      <c r="C23" s="2" t="str">
        <f>IF(ISBLANK('Nemzetközi ranglista'!$A23),"",INDEX('Nemzetközi ranglista'!$A$2:$K$34,MATCH(ROW($A23)-1,'Nemzetközi ranglista'!$M$2:$M$34,0),2))</f>
        <v>Miskolc</v>
      </c>
      <c r="D23" s="5">
        <f>IF(ISBLANK('Nemzetközi ranglista'!$A23),"",INDEX('Nemzetközi ranglista'!$A$2:$K$34,MATCH(ROW($A23)-1,'Nemzetközi ranglista'!$M$2:$M$34,0),10))</f>
        <v>0</v>
      </c>
    </row>
    <row r="24" spans="1:4" ht="12.75">
      <c r="A24" s="2">
        <f>IF(ISBLANK('Nemzetközi ranglista'!$A24),"",INDEX('Nemzetközi ranglista'!$A$2:$K$34,MATCH(ROW($A24)-1,'Nemzetközi ranglista'!$M$2:$M$34,0),11))</f>
        <v>18</v>
      </c>
      <c r="B24" s="2" t="str">
        <f>IF(ISBLANK('Nemzetközi ranglista'!$A24),"",INDEX('Nemzetközi ranglista'!$A$2:$K$34,MATCH(ROW($A24)-1,'Nemzetközi ranglista'!$M$2:$M$34,0),1))</f>
        <v>Máté Béla</v>
      </c>
      <c r="C24" s="2" t="str">
        <f>IF(ISBLANK('Nemzetközi ranglista'!$A24),"",INDEX('Nemzetközi ranglista'!$A$2:$K$34,MATCH(ROW($A24)-1,'Nemzetközi ranglista'!$M$2:$M$34,0),2))</f>
        <v>Miskolc</v>
      </c>
      <c r="D24" s="5">
        <f>IF(ISBLANK('Nemzetközi ranglista'!$A24),"",INDEX('Nemzetközi ranglista'!$A$2:$K$34,MATCH(ROW($A24)-1,'Nemzetközi ranglista'!$M$2:$M$34,0),10))</f>
        <v>0</v>
      </c>
    </row>
    <row r="25" spans="1:4" ht="12.75">
      <c r="A25" s="2">
        <f>IF(ISBLANK('Nemzetközi ranglista'!$A25),"",INDEX('Nemzetközi ranglista'!$A$2:$K$34,MATCH(ROW($A25)-1,'Nemzetközi ranglista'!$M$2:$M$34,0),11))</f>
        <v>18</v>
      </c>
      <c r="B25" s="2" t="str">
        <f>IF(ISBLANK('Nemzetközi ranglista'!$A25),"",INDEX('Nemzetközi ranglista'!$A$2:$K$34,MATCH(ROW($A25)-1,'Nemzetközi ranglista'!$M$2:$M$34,0),1))</f>
        <v>Rábel András</v>
      </c>
      <c r="C25" s="2" t="str">
        <f>IF(ISBLANK('Nemzetközi ranglista'!$A25),"",INDEX('Nemzetközi ranglista'!$A$2:$K$34,MATCH(ROW($A25)-1,'Nemzetközi ranglista'!$M$2:$M$34,0),2))</f>
        <v>Szeged</v>
      </c>
      <c r="D25" s="5">
        <f>IF(ISBLANK('Nemzetközi ranglista'!$A25),"",INDEX('Nemzetközi ranglista'!$A$2:$K$34,MATCH(ROW($A25)-1,'Nemzetközi ranglista'!$M$2:$M$34,0),10))</f>
        <v>0</v>
      </c>
    </row>
    <row r="26" spans="1:4" ht="12.75">
      <c r="A26" s="2">
        <f>IF(ISBLANK('Nemzetközi ranglista'!$A26),"",INDEX('Nemzetközi ranglista'!$A$2:$K$34,MATCH(ROW($A26)-1,'Nemzetközi ranglista'!$M$2:$M$34,0),11))</f>
        <v>18</v>
      </c>
      <c r="B26" s="2" t="str">
        <f>IF(ISBLANK('Nemzetközi ranglista'!$A26),"",INDEX('Nemzetközi ranglista'!$A$2:$K$34,MATCH(ROW($A26)-1,'Nemzetközi ranglista'!$M$2:$M$34,0),1))</f>
        <v>Szokol Roland</v>
      </c>
      <c r="C26" s="2" t="str">
        <f>IF(ISBLANK('Nemzetközi ranglista'!$A26),"",INDEX('Nemzetközi ranglista'!$A$2:$K$34,MATCH(ROW($A26)-1,'Nemzetközi ranglista'!$M$2:$M$34,0),2))</f>
        <v>Kazincbarcika</v>
      </c>
      <c r="D26" s="5">
        <f>IF(ISBLANK('Nemzetközi ranglista'!$A26),"",INDEX('Nemzetközi ranglista'!$A$2:$K$34,MATCH(ROW($A26)-1,'Nemzetközi ranglista'!$M$2:$M$34,0),10))</f>
        <v>0</v>
      </c>
    </row>
    <row r="27" spans="1:4" ht="12.75">
      <c r="A27" s="2">
        <f>IF(ISBLANK('Nemzetközi ranglista'!$A27),"",INDEX('Nemzetközi ranglista'!$A$2:$K$34,MATCH(ROW($A27)-1,'Nemzetközi ranglista'!$M$2:$M$34,0),11))</f>
        <v>18</v>
      </c>
      <c r="B27" s="2" t="str">
        <f>IF(ISBLANK('Nemzetközi ranglista'!$A27),"",INDEX('Nemzetközi ranglista'!$A$2:$K$34,MATCH(ROW($A27)-1,'Nemzetközi ranglista'!$M$2:$M$34,0),1))</f>
        <v>Varga Zoltán</v>
      </c>
      <c r="C27" s="2" t="str">
        <f>IF(ISBLANK('Nemzetközi ranglista'!$A27),"",INDEX('Nemzetközi ranglista'!$A$2:$K$34,MATCH(ROW($A27)-1,'Nemzetközi ranglista'!$M$2:$M$34,0),2))</f>
        <v>Kazincbarcika</v>
      </c>
      <c r="D27" s="5">
        <f>IF(ISBLANK('Nemzetközi ranglista'!$A27),"",INDEX('Nemzetközi ranglista'!$A$2:$K$34,MATCH(ROW($A27)-1,'Nemzetközi ranglista'!$M$2:$M$34,0),10))</f>
        <v>0</v>
      </c>
    </row>
    <row r="28" spans="1:4" ht="12.75">
      <c r="A28" s="2">
        <f>IF(ISBLANK('Nemzetközi ranglista'!$A28),"",INDEX('Nemzetközi ranglista'!$A$2:$K$34,MATCH(ROW($A28)-1,'Nemzetközi ranglista'!$M$2:$M$34,0),11))</f>
        <v>18</v>
      </c>
      <c r="B28" s="2" t="str">
        <f>IF(ISBLANK('Nemzetközi ranglista'!$A28),"",INDEX('Nemzetközi ranglista'!$A$2:$K$34,MATCH(ROW($A28)-1,'Nemzetközi ranglista'!$M$2:$M$34,0),1))</f>
        <v>Szarka László</v>
      </c>
      <c r="C28" s="2" t="str">
        <f>IF(ISBLANK('Nemzetközi ranglista'!$A28),"",INDEX('Nemzetközi ranglista'!$A$2:$K$34,MATCH(ROW($A28)-1,'Nemzetközi ranglista'!$M$2:$M$34,0),2))</f>
        <v>Budapest</v>
      </c>
      <c r="D28" s="5">
        <f>IF(ISBLANK('Nemzetközi ranglista'!$A28),"",INDEX('Nemzetközi ranglista'!$A$2:$K$34,MATCH(ROW($A28)-1,'Nemzetközi ranglista'!$M$2:$M$34,0),10))</f>
        <v>0</v>
      </c>
    </row>
    <row r="29" spans="1:4" ht="12.75">
      <c r="A29" s="2">
        <f>IF(ISBLANK('Nemzetközi ranglista'!$A29),"",INDEX('Nemzetközi ranglista'!$A$2:$K$34,MATCH(ROW($A29)-1,'Nemzetközi ranglista'!$M$2:$M$34,0),11))</f>
        <v>18</v>
      </c>
      <c r="B29" s="2" t="str">
        <f>IF(ISBLANK('Nemzetközi ranglista'!$A29),"",INDEX('Nemzetközi ranglista'!$A$2:$K$34,MATCH(ROW($A29)-1,'Nemzetközi ranglista'!$M$2:$M$34,0),1))</f>
        <v>Debreczeni Oszkár</v>
      </c>
      <c r="C29" s="2" t="str">
        <f>IF(ISBLANK('Nemzetközi ranglista'!$A29),"",INDEX('Nemzetközi ranglista'!$A$2:$K$34,MATCH(ROW($A29)-1,'Nemzetközi ranglista'!$M$2:$M$34,0),2))</f>
        <v>Herend</v>
      </c>
      <c r="D29" s="5">
        <f>IF(ISBLANK('Nemzetközi ranglista'!$A29),"",INDEX('Nemzetközi ranglista'!$A$2:$K$34,MATCH(ROW($A29)-1,'Nemzetközi ranglista'!$M$2:$M$34,0),10))</f>
        <v>0</v>
      </c>
    </row>
    <row r="30" spans="1:4" ht="12.75">
      <c r="A30" s="2">
        <f>IF(ISBLANK('Nemzetközi ranglista'!$A30),"",INDEX('Nemzetközi ranglista'!$A$2:$K$34,MATCH(ROW($A30)-1,'Nemzetközi ranglista'!$M$2:$M$34,0),11))</f>
        <v>18</v>
      </c>
      <c r="B30" s="2" t="str">
        <f>IF(ISBLANK('Nemzetközi ranglista'!$A30),"",INDEX('Nemzetközi ranglista'!$A$2:$K$34,MATCH(ROW($A30)-1,'Nemzetközi ranglista'!$M$2:$M$34,0),1))</f>
        <v>Megyeri László</v>
      </c>
      <c r="C30" s="2" t="str">
        <f>IF(ISBLANK('Nemzetközi ranglista'!$A30),"",INDEX('Nemzetközi ranglista'!$A$2:$K$34,MATCH(ROW($A30)-1,'Nemzetközi ranglista'!$M$2:$M$34,0),2))</f>
        <v>Miskolc</v>
      </c>
      <c r="D30" s="5">
        <f>IF(ISBLANK('Nemzetközi ranglista'!$A30),"",INDEX('Nemzetközi ranglista'!$A$2:$K$34,MATCH(ROW($A30)-1,'Nemzetközi ranglista'!$M$2:$M$34,0),10))</f>
        <v>0</v>
      </c>
    </row>
    <row r="31" spans="1:4" ht="12.75">
      <c r="A31" s="2">
        <f>IF(ISBLANK('Nemzetközi ranglista'!$A31),"",INDEX('Nemzetközi ranglista'!$A$2:$K$34,MATCH(ROW($A31)-1,'Nemzetközi ranglista'!$M$2:$M$34,0),11))</f>
        <v>18</v>
      </c>
      <c r="B31" s="2" t="str">
        <f>IF(ISBLANK('Nemzetközi ranglista'!$A31),"",INDEX('Nemzetközi ranglista'!$A$2:$K$34,MATCH(ROW($A31)-1,'Nemzetközi ranglista'!$M$2:$M$34,0),1))</f>
        <v>Viraszkó Pál </v>
      </c>
      <c r="C31" s="2" t="str">
        <f>IF(ISBLANK('Nemzetközi ranglista'!$A31),"",INDEX('Nemzetközi ranglista'!$A$2:$K$34,MATCH(ROW($A31)-1,'Nemzetközi ranglista'!$M$2:$M$34,0),2))</f>
        <v>Nyíregyháza</v>
      </c>
      <c r="D31" s="5">
        <f>IF(ISBLANK('Nemzetközi ranglista'!$A31),"",INDEX('Nemzetközi ranglista'!$A$2:$K$34,MATCH(ROW($A31)-1,'Nemzetközi ranglista'!$M$2:$M$34,0),10))</f>
        <v>0</v>
      </c>
    </row>
    <row r="32" spans="1:4" ht="12.75">
      <c r="A32" s="2">
        <f>IF(ISBLANK('Nemzetközi ranglista'!$A32),"",INDEX('Nemzetközi ranglista'!$A$2:$K$34,MATCH(ROW($A32)-1,'Nemzetközi ranglista'!$M$2:$M$34,0),11))</f>
        <v>18</v>
      </c>
      <c r="B32" s="2" t="str">
        <f>IF(ISBLANK('Nemzetközi ranglista'!$A32),"",INDEX('Nemzetközi ranglista'!$A$2:$K$34,MATCH(ROW($A32)-1,'Nemzetközi ranglista'!$M$2:$M$34,0),1))</f>
        <v>Augusztin Károly</v>
      </c>
      <c r="C32" s="2" t="str">
        <f>IF(ISBLANK('Nemzetközi ranglista'!$A32),"",INDEX('Nemzetközi ranglista'!$A$2:$K$34,MATCH(ROW($A32)-1,'Nemzetközi ranglista'!$M$2:$M$34,0),2))</f>
        <v>Budapest Mod.klub</v>
      </c>
      <c r="D32" s="5">
        <f>IF(ISBLANK('Nemzetközi ranglista'!$A32),"",INDEX('Nemzetközi ranglista'!$A$2:$K$34,MATCH(ROW($A32)-1,'Nemzetközi ranglista'!$M$2:$M$34,0),10))</f>
        <v>0</v>
      </c>
    </row>
    <row r="33" spans="1:4" ht="12.75">
      <c r="A33" s="2">
        <f>IF(ISBLANK('Nemzetközi ranglista'!$A33),"",INDEX('Nemzetközi ranglista'!$A$2:$K$34,MATCH(ROW($A33)-1,'Nemzetközi ranglista'!$M$2:$M$34,0),11))</f>
        <v>18</v>
      </c>
      <c r="B33" s="2" t="str">
        <f>IF(ISBLANK('Nemzetközi ranglista'!$A33),"",INDEX('Nemzetközi ranglista'!$A$2:$K$34,MATCH(ROW($A33)-1,'Nemzetközi ranglista'!$M$2:$M$34,0),1))</f>
        <v>Molnár Sándor</v>
      </c>
      <c r="C33" s="2" t="str">
        <f>IF(ISBLANK('Nemzetközi ranglista'!$A33),"",INDEX('Nemzetközi ranglista'!$A$2:$K$34,MATCH(ROW($A33)-1,'Nemzetközi ranglista'!$M$2:$M$34,0),2))</f>
        <v>HVMSE</v>
      </c>
      <c r="D33" s="5">
        <f>IF(ISBLANK('Nemzetközi ranglista'!$A33),"",INDEX('Nemzetközi ranglista'!$A$2:$K$34,MATCH(ROW($A33)-1,'Nemzetközi ranglista'!$M$2:$M$34,0),10))</f>
        <v>0</v>
      </c>
    </row>
    <row r="34" spans="1:4" ht="12.75">
      <c r="A34" s="2">
        <f>IF(ISBLANK('Nemzetközi ranglista'!$A34),"",INDEX('Nemzetközi ranglista'!$A$2:$K$34,MATCH(ROW($A34)-1,'Nemzetközi ranglista'!$M$2:$M$34,0),11))</f>
        <v>18</v>
      </c>
      <c r="B34" s="2" t="str">
        <f>IF(ISBLANK('Nemzetközi ranglista'!$A34),"",INDEX('Nemzetközi ranglista'!$A$2:$K$34,MATCH(ROW($A34)-1,'Nemzetközi ranglista'!$M$2:$M$34,0),1))</f>
        <v>Berta Gábor</v>
      </c>
      <c r="C34" s="2" t="str">
        <f>IF(ISBLANK('Nemzetközi ranglista'!$A34),"",INDEX('Nemzetközi ranglista'!$A$2:$K$34,MATCH(ROW($A34)-1,'Nemzetközi ranglista'!$M$2:$M$34,0),2))</f>
        <v>HVMSE</v>
      </c>
      <c r="D34" s="5">
        <f>IF(ISBLANK('Nemzetközi ranglista'!$A34),"",INDEX('Nemzetközi ranglista'!$A$2:$K$34,MATCH(ROW($A34)-1,'Nemzetközi ranglista'!$M$2:$M$34,0),10))</f>
        <v>0</v>
      </c>
    </row>
  </sheetData>
  <printOptions/>
  <pageMargins left="0.75" right="0.75" top="1" bottom="1" header="0.5" footer="0.5"/>
  <pageSetup horizontalDpi="300" verticalDpi="300" orientation="landscape" paperSize="9" scale="1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23"/>
  <sheetViews>
    <sheetView workbookViewId="0" topLeftCell="A1">
      <selection activeCell="A1" sqref="A1"/>
    </sheetView>
  </sheetViews>
  <sheetFormatPr defaultColWidth="9.140625" defaultRowHeight="12.75"/>
  <cols>
    <col min="1" max="2" width="18.28125" style="0" customWidth="1"/>
    <col min="3" max="3" width="14.8515625" style="0" customWidth="1"/>
    <col min="4" max="4" width="13.7109375" style="0" customWidth="1"/>
    <col min="5" max="5" width="14.8515625" style="0" customWidth="1"/>
    <col min="6" max="6" width="10.28125" style="0" hidden="1" customWidth="1"/>
    <col min="7" max="7" width="9.57421875" style="0" hidden="1" customWidth="1"/>
  </cols>
  <sheetData>
    <row r="1" spans="1:7" ht="12.75">
      <c r="A1" s="3" t="s">
        <v>1</v>
      </c>
      <c r="B1" s="3" t="s">
        <v>3</v>
      </c>
      <c r="C1" s="22" t="s">
        <v>0</v>
      </c>
      <c r="D1" s="3" t="s">
        <v>45</v>
      </c>
      <c r="E1" s="1"/>
      <c r="F1" s="1"/>
      <c r="G1" s="1"/>
    </row>
    <row r="2" spans="1:7" ht="12.75">
      <c r="A2" s="17" t="s">
        <v>63</v>
      </c>
      <c r="B2" s="14" t="s">
        <v>48</v>
      </c>
      <c r="C2" s="23">
        <f>IF(ISBLANK(A2),0,VLOOKUP($A2,'Hazai ranglista'!$A$2:$H$34,8,FALSE)+VLOOKUP($A2,'Nemzetközi ranglista'!$A$2:$J$34,10,FALSE))</f>
        <v>58.67</v>
      </c>
      <c r="D2" s="24">
        <f aca="true" t="shared" si="0" ref="D2:D33">IF(ISBLANK($A2),"",RANK($C2,$C$2:$C$34))</f>
        <v>25</v>
      </c>
      <c r="E2" s="19"/>
      <c r="F2" s="1">
        <f aca="true" t="shared" si="1" ref="F2:F34">RANK($C2+0.00001*(102-ROW($C2)),$G$2:$G$34)</f>
        <v>25</v>
      </c>
      <c r="G2" s="20">
        <f>$C2+0.00001*(102-ROW($C2))</f>
        <v>58.671</v>
      </c>
    </row>
    <row r="3" spans="1:7" ht="12.75">
      <c r="A3" s="17" t="s">
        <v>24</v>
      </c>
      <c r="B3" s="14" t="s">
        <v>25</v>
      </c>
      <c r="C3" s="23">
        <f>IF(ISBLANK(A3),0,VLOOKUP($A3,'Hazai ranglista'!$A$2:$H$34,8,FALSE)+VLOOKUP($A3,'Nemzetközi ranglista'!$A$2:$J$34,10,FALSE))</f>
        <v>376.32</v>
      </c>
      <c r="D3" s="24">
        <f t="shared" si="0"/>
        <v>10</v>
      </c>
      <c r="E3" s="19"/>
      <c r="F3" s="1">
        <f t="shared" si="1"/>
        <v>10</v>
      </c>
      <c r="G3" s="20">
        <f aca="true" t="shared" si="2" ref="G3:G34">$C3+0.00001*(102-ROW($C3))</f>
        <v>376.32099</v>
      </c>
    </row>
    <row r="4" spans="1:7" ht="12.75">
      <c r="A4" s="17" t="s">
        <v>21</v>
      </c>
      <c r="B4" s="14" t="s">
        <v>8</v>
      </c>
      <c r="C4" s="23">
        <f>IF(ISBLANK(A4),0,VLOOKUP($A4,'Hazai ranglista'!$A$2:$H$34,8,FALSE)+VLOOKUP($A4,'Nemzetközi ranglista'!$A$2:$J$34,10,FALSE))</f>
        <v>83.29</v>
      </c>
      <c r="D4" s="24">
        <f t="shared" si="0"/>
        <v>23</v>
      </c>
      <c r="E4" s="19"/>
      <c r="F4" s="1">
        <f t="shared" si="1"/>
        <v>23</v>
      </c>
      <c r="G4" s="20">
        <f t="shared" si="2"/>
        <v>83.29098</v>
      </c>
    </row>
    <row r="5" spans="1:7" ht="12.75">
      <c r="A5" s="17" t="s">
        <v>61</v>
      </c>
      <c r="B5" s="14" t="s">
        <v>9</v>
      </c>
      <c r="C5" s="23">
        <f>IF(ISBLANK(A5),0,VLOOKUP($A5,'Hazai ranglista'!$A$2:$H$34,8,FALSE)+VLOOKUP($A5,'Nemzetközi ranglista'!$A$2:$J$34,10,FALSE))</f>
        <v>266.68</v>
      </c>
      <c r="D5" s="24">
        <f t="shared" si="0"/>
        <v>15</v>
      </c>
      <c r="E5" s="19"/>
      <c r="F5" s="1">
        <f t="shared" si="1"/>
        <v>15</v>
      </c>
      <c r="G5" s="20">
        <f t="shared" si="2"/>
        <v>266.68097</v>
      </c>
    </row>
    <row r="6" spans="1:7" ht="12.75">
      <c r="A6" s="17" t="s">
        <v>47</v>
      </c>
      <c r="B6" s="14" t="s">
        <v>13</v>
      </c>
      <c r="C6" s="23">
        <f>IF(ISBLANK(A6),0,VLOOKUP($A6,'Hazai ranglista'!$A$2:$H$34,8,FALSE)+VLOOKUP($A6,'Nemzetközi ranglista'!$A$2:$J$34,10,FALSE))</f>
        <v>522.35</v>
      </c>
      <c r="D6" s="24">
        <f t="shared" si="0"/>
        <v>2</v>
      </c>
      <c r="E6" s="19"/>
      <c r="F6" s="1">
        <f t="shared" si="1"/>
        <v>2</v>
      </c>
      <c r="G6" s="20">
        <f t="shared" si="2"/>
        <v>522.35096</v>
      </c>
    </row>
    <row r="7" spans="1:7" ht="12.75">
      <c r="A7" s="17" t="s">
        <v>19</v>
      </c>
      <c r="B7" s="14" t="s">
        <v>9</v>
      </c>
      <c r="C7" s="23">
        <f>IF(ISBLANK(A7),0,VLOOKUP($A7,'Hazai ranglista'!$A$2:$H$34,8,FALSE)+VLOOKUP($A7,'Nemzetközi ranglista'!$A$2:$J$34,10,FALSE))</f>
        <v>466.91999999999996</v>
      </c>
      <c r="D7" s="24">
        <f t="shared" si="0"/>
        <v>7</v>
      </c>
      <c r="E7" s="19"/>
      <c r="F7" s="1">
        <f t="shared" si="1"/>
        <v>7</v>
      </c>
      <c r="G7" s="20">
        <f t="shared" si="2"/>
        <v>466.92094999999995</v>
      </c>
    </row>
    <row r="8" spans="1:7" ht="12.75">
      <c r="A8" s="17" t="s">
        <v>22</v>
      </c>
      <c r="B8" s="14" t="s">
        <v>10</v>
      </c>
      <c r="C8" s="23">
        <f>IF(ISBLANK(A8),0,VLOOKUP($A8,'Hazai ranglista'!$A$2:$H$34,8,FALSE)+VLOOKUP($A8,'Nemzetközi ranglista'!$A$2:$J$34,10,FALSE))</f>
        <v>348.51</v>
      </c>
      <c r="D8" s="24">
        <f t="shared" si="0"/>
        <v>11</v>
      </c>
      <c r="E8" s="19"/>
      <c r="F8" s="1">
        <f t="shared" si="1"/>
        <v>11</v>
      </c>
      <c r="G8" s="20">
        <f t="shared" si="2"/>
        <v>348.51094</v>
      </c>
    </row>
    <row r="9" spans="1:7" ht="12.75">
      <c r="A9" s="17" t="s">
        <v>30</v>
      </c>
      <c r="B9" s="14" t="s">
        <v>25</v>
      </c>
      <c r="C9" s="23">
        <f>IF(ISBLANK(A9),0,VLOOKUP($A9,'Hazai ranglista'!$A$2:$H$34,8,FALSE)+VLOOKUP($A9,'Nemzetközi ranglista'!$A$2:$J$34,10,FALSE))</f>
        <v>0</v>
      </c>
      <c r="D9" s="24">
        <f t="shared" si="0"/>
        <v>28</v>
      </c>
      <c r="E9" s="19"/>
      <c r="F9" s="1">
        <f t="shared" si="1"/>
        <v>28</v>
      </c>
      <c r="G9" s="20">
        <f t="shared" si="2"/>
        <v>0.00093</v>
      </c>
    </row>
    <row r="10" spans="1:7" ht="12.75">
      <c r="A10" s="17" t="s">
        <v>31</v>
      </c>
      <c r="B10" s="14" t="s">
        <v>13</v>
      </c>
      <c r="C10" s="23">
        <f>IF(ISBLANK(A10),0,VLOOKUP($A10,'Hazai ranglista'!$A$2:$H$34,8,FALSE)+VLOOKUP($A10,'Nemzetközi ranglista'!$A$2:$J$34,10,FALSE))</f>
        <v>494.90999999999997</v>
      </c>
      <c r="D10" s="24">
        <f t="shared" si="0"/>
        <v>4</v>
      </c>
      <c r="E10" s="19"/>
      <c r="F10" s="1">
        <f t="shared" si="1"/>
        <v>4</v>
      </c>
      <c r="G10" s="20">
        <f t="shared" si="2"/>
        <v>494.91092</v>
      </c>
    </row>
    <row r="11" spans="1:7" ht="12.75">
      <c r="A11" s="17" t="s">
        <v>15</v>
      </c>
      <c r="B11" s="14" t="s">
        <v>20</v>
      </c>
      <c r="C11" s="23">
        <f>IF(ISBLANK(A11),0,VLOOKUP($A11,'Hazai ranglista'!$A$2:$H$34,8,FALSE)+VLOOKUP($A11,'Nemzetközi ranglista'!$A$2:$J$34,10,FALSE))</f>
        <v>72.46</v>
      </c>
      <c r="D11" s="24">
        <f t="shared" si="0"/>
        <v>24</v>
      </c>
      <c r="E11" s="19"/>
      <c r="F11" s="1">
        <f t="shared" si="1"/>
        <v>24</v>
      </c>
      <c r="G11" s="20">
        <f t="shared" si="2"/>
        <v>72.46091</v>
      </c>
    </row>
    <row r="12" spans="1:7" ht="12.75">
      <c r="A12" s="17" t="s">
        <v>16</v>
      </c>
      <c r="B12" s="14" t="s">
        <v>8</v>
      </c>
      <c r="C12" s="23">
        <f>IF(ISBLANK(A12),0,VLOOKUP($A12,'Hazai ranglista'!$A$2:$H$34,8,FALSE)+VLOOKUP($A12,'Nemzetközi ranglista'!$A$2:$J$34,10,FALSE))</f>
        <v>195.24</v>
      </c>
      <c r="D12" s="24">
        <f t="shared" si="0"/>
        <v>19</v>
      </c>
      <c r="E12" s="19"/>
      <c r="F12" s="1">
        <f t="shared" si="1"/>
        <v>19</v>
      </c>
      <c r="G12" s="20">
        <f t="shared" si="2"/>
        <v>195.2409</v>
      </c>
    </row>
    <row r="13" spans="1:7" ht="12.75">
      <c r="A13" s="17" t="s">
        <v>23</v>
      </c>
      <c r="B13" s="14" t="s">
        <v>8</v>
      </c>
      <c r="C13" s="23">
        <f>IF(ISBLANK(A13),0,VLOOKUP($A13,'Hazai ranglista'!$A$2:$H$34,8,FALSE)+VLOOKUP($A13,'Nemzetközi ranglista'!$A$2:$J$34,10,FALSE))</f>
        <v>180.23000000000002</v>
      </c>
      <c r="D13" s="24">
        <f t="shared" si="0"/>
        <v>20</v>
      </c>
      <c r="E13" s="19"/>
      <c r="F13" s="1">
        <f t="shared" si="1"/>
        <v>20</v>
      </c>
      <c r="G13" s="20">
        <f t="shared" si="2"/>
        <v>180.23089000000002</v>
      </c>
    </row>
    <row r="14" spans="1:7" ht="12.75">
      <c r="A14" s="17" t="s">
        <v>29</v>
      </c>
      <c r="B14" s="14" t="s">
        <v>13</v>
      </c>
      <c r="C14" s="23">
        <f>IF(ISBLANK(A14),0,VLOOKUP($A14,'Hazai ranglista'!$A$2:$H$34,8,FALSE)+VLOOKUP($A14,'Nemzetközi ranglista'!$A$2:$J$34,10,FALSE))</f>
        <v>492.48</v>
      </c>
      <c r="D14" s="24">
        <f t="shared" si="0"/>
        <v>5</v>
      </c>
      <c r="E14" s="19"/>
      <c r="F14" s="1">
        <f t="shared" si="1"/>
        <v>5</v>
      </c>
      <c r="G14" s="20">
        <f t="shared" si="2"/>
        <v>492.48088</v>
      </c>
    </row>
    <row r="15" spans="1:7" ht="12.75">
      <c r="A15" s="17" t="s">
        <v>26</v>
      </c>
      <c r="B15" s="14" t="s">
        <v>9</v>
      </c>
      <c r="C15" s="23">
        <f>IF(ISBLANK(A15),0,VLOOKUP($A15,'Hazai ranglista'!$A$2:$H$34,8,FALSE)+VLOOKUP($A15,'Nemzetközi ranglista'!$A$2:$J$34,10,FALSE))</f>
        <v>441.71</v>
      </c>
      <c r="D15" s="24">
        <f t="shared" si="0"/>
        <v>8</v>
      </c>
      <c r="E15" s="19"/>
      <c r="F15" s="1">
        <f t="shared" si="1"/>
        <v>8</v>
      </c>
      <c r="G15" s="20">
        <f t="shared" si="2"/>
        <v>441.71087</v>
      </c>
    </row>
    <row r="16" spans="1:7" ht="12.75">
      <c r="A16" s="17" t="s">
        <v>17</v>
      </c>
      <c r="B16" s="14" t="s">
        <v>10</v>
      </c>
      <c r="C16" s="23">
        <f>IF(ISBLANK(A16),0,VLOOKUP($A16,'Hazai ranglista'!$A$2:$H$34,8,FALSE)+VLOOKUP($A16,'Nemzetközi ranglista'!$A$2:$J$34,10,FALSE))</f>
        <v>4.11</v>
      </c>
      <c r="D16" s="24">
        <f t="shared" si="0"/>
        <v>27</v>
      </c>
      <c r="E16" s="19"/>
      <c r="F16" s="1">
        <f t="shared" si="1"/>
        <v>27</v>
      </c>
      <c r="G16" s="20">
        <f t="shared" si="2"/>
        <v>4.110860000000001</v>
      </c>
    </row>
    <row r="17" spans="1:7" ht="12.75">
      <c r="A17" s="17" t="s">
        <v>27</v>
      </c>
      <c r="B17" s="14" t="s">
        <v>25</v>
      </c>
      <c r="C17" s="23">
        <f>IF(ISBLANK(A17),0,VLOOKUP($A17,'Hazai ranglista'!$A$2:$H$34,8,FALSE)+VLOOKUP($A17,'Nemzetközi ranglista'!$A$2:$J$34,10,FALSE))</f>
        <v>0</v>
      </c>
      <c r="D17" s="24">
        <f t="shared" si="0"/>
        <v>28</v>
      </c>
      <c r="E17" s="19"/>
      <c r="F17" s="1">
        <f t="shared" si="1"/>
        <v>29</v>
      </c>
      <c r="G17" s="20">
        <f t="shared" si="2"/>
        <v>0.0008500000000000001</v>
      </c>
    </row>
    <row r="18" spans="1:7" ht="12.75">
      <c r="A18" s="17" t="s">
        <v>28</v>
      </c>
      <c r="B18" s="14" t="s">
        <v>25</v>
      </c>
      <c r="C18" s="23">
        <f>IF(ISBLANK(A18),0,VLOOKUP($A18,'Hazai ranglista'!$A$2:$H$34,8,FALSE)+VLOOKUP($A18,'Nemzetközi ranglista'!$A$2:$J$34,10,FALSE))</f>
        <v>313.67</v>
      </c>
      <c r="D18" s="24">
        <f t="shared" si="0"/>
        <v>13</v>
      </c>
      <c r="E18" s="19"/>
      <c r="F18" s="1">
        <f t="shared" si="1"/>
        <v>13</v>
      </c>
      <c r="G18" s="20">
        <f t="shared" si="2"/>
        <v>313.67084</v>
      </c>
    </row>
    <row r="19" spans="1:7" ht="12.75">
      <c r="A19" s="17" t="s">
        <v>18</v>
      </c>
      <c r="B19" s="14" t="s">
        <v>10</v>
      </c>
      <c r="C19" s="23">
        <f>IF(ISBLANK(A19),0,VLOOKUP($A19,'Hazai ranglista'!$A$2:$H$34,8,FALSE)+VLOOKUP($A19,'Nemzetközi ranglista'!$A$2:$J$34,10,FALSE))</f>
        <v>506.32</v>
      </c>
      <c r="D19" s="24">
        <f t="shared" si="0"/>
        <v>3</v>
      </c>
      <c r="E19" s="19"/>
      <c r="F19" s="1">
        <f t="shared" si="1"/>
        <v>3</v>
      </c>
      <c r="G19" s="20">
        <f t="shared" si="2"/>
        <v>506.32083</v>
      </c>
    </row>
    <row r="20" spans="1:7" ht="12.75">
      <c r="A20" s="17" t="s">
        <v>36</v>
      </c>
      <c r="B20" s="17" t="s">
        <v>9</v>
      </c>
      <c r="C20" s="23">
        <f>IF(ISBLANK(A20),0,VLOOKUP($A20,'Hazai ranglista'!$A$2:$H$34,8,FALSE)+VLOOKUP($A20,'Nemzetközi ranglista'!$A$2:$J$34,10,FALSE))</f>
        <v>549.05</v>
      </c>
      <c r="D20" s="24">
        <f t="shared" si="0"/>
        <v>1</v>
      </c>
      <c r="E20" s="19"/>
      <c r="F20" s="1">
        <f t="shared" si="1"/>
        <v>1</v>
      </c>
      <c r="G20" s="20">
        <f t="shared" si="2"/>
        <v>549.0508199999999</v>
      </c>
    </row>
    <row r="21" spans="1:7" ht="12.75">
      <c r="A21" s="17" t="s">
        <v>37</v>
      </c>
      <c r="B21" s="14" t="s">
        <v>20</v>
      </c>
      <c r="C21" s="23">
        <f>IF(ISBLANK(A21),0,VLOOKUP($A21,'Hazai ranglista'!$A$2:$H$34,8,FALSE)+VLOOKUP($A21,'Nemzetközi ranglista'!$A$2:$J$34,10,FALSE))</f>
        <v>0</v>
      </c>
      <c r="D21" s="24">
        <f t="shared" si="0"/>
        <v>28</v>
      </c>
      <c r="E21" s="19"/>
      <c r="F21" s="1">
        <f t="shared" si="1"/>
        <v>30</v>
      </c>
      <c r="G21" s="20">
        <f t="shared" si="2"/>
        <v>0.0008100000000000001</v>
      </c>
    </row>
    <row r="22" spans="1:7" ht="12.75">
      <c r="A22" s="17" t="s">
        <v>59</v>
      </c>
      <c r="B22" s="14" t="s">
        <v>60</v>
      </c>
      <c r="C22" s="23">
        <f>IF(ISBLANK(A22),0,VLOOKUP($A22,'Hazai ranglista'!$A$2:$H$34,8,FALSE)+VLOOKUP($A22,'Nemzetközi ranglista'!$A$2:$J$34,10,FALSE))</f>
        <v>210.42</v>
      </c>
      <c r="D22" s="24">
        <f t="shared" si="0"/>
        <v>18</v>
      </c>
      <c r="E22" s="19"/>
      <c r="F22" s="1">
        <f t="shared" si="1"/>
        <v>18</v>
      </c>
      <c r="G22" s="20">
        <f t="shared" si="2"/>
        <v>210.42079999999999</v>
      </c>
    </row>
    <row r="23" spans="1:7" ht="12.75">
      <c r="A23" s="17" t="s">
        <v>39</v>
      </c>
      <c r="B23" s="14" t="s">
        <v>38</v>
      </c>
      <c r="C23" s="23">
        <f>IF(ISBLANK(A23),0,VLOOKUP($A23,'Hazai ranglista'!$A$2:$H$34,8,FALSE)+VLOOKUP($A23,'Nemzetközi ranglista'!$A$2:$J$34,10,FALSE))</f>
        <v>0</v>
      </c>
      <c r="D23" s="24">
        <f t="shared" si="0"/>
        <v>28</v>
      </c>
      <c r="E23" s="19"/>
      <c r="F23" s="1">
        <f t="shared" si="1"/>
        <v>31</v>
      </c>
      <c r="G23" s="20">
        <f t="shared" si="2"/>
        <v>0.00079</v>
      </c>
    </row>
    <row r="24" spans="1:7" ht="12.75">
      <c r="A24" s="17" t="s">
        <v>40</v>
      </c>
      <c r="B24" s="14" t="s">
        <v>46</v>
      </c>
      <c r="C24" s="23">
        <f>IF(ISBLANK(A24),0,VLOOKUP($A24,'Hazai ranglista'!$A$2:$H$34,8,FALSE)+VLOOKUP($A24,'Nemzetközi ranglista'!$A$2:$J$34,10,FALSE))</f>
        <v>471.9</v>
      </c>
      <c r="D24" s="24">
        <f t="shared" si="0"/>
        <v>6</v>
      </c>
      <c r="E24" s="19"/>
      <c r="F24" s="1">
        <f t="shared" si="1"/>
        <v>6</v>
      </c>
      <c r="G24" s="20">
        <f t="shared" si="2"/>
        <v>471.90078</v>
      </c>
    </row>
    <row r="25" spans="1:7" ht="12.75">
      <c r="A25" s="17" t="s">
        <v>41</v>
      </c>
      <c r="B25" s="14" t="s">
        <v>8</v>
      </c>
      <c r="C25" s="23">
        <f>IF(ISBLANK(A25),0,VLOOKUP($A25,'Hazai ranglista'!$A$2:$H$34,8,FALSE)+VLOOKUP($A25,'Nemzetközi ranglista'!$A$2:$J$34,10,FALSE))</f>
        <v>310.94</v>
      </c>
      <c r="D25" s="24">
        <f t="shared" si="0"/>
        <v>14</v>
      </c>
      <c r="E25" s="19"/>
      <c r="F25" s="1">
        <f t="shared" si="1"/>
        <v>14</v>
      </c>
      <c r="G25" s="20">
        <f t="shared" si="2"/>
        <v>310.94077</v>
      </c>
    </row>
    <row r="26" spans="1:7" ht="12.75">
      <c r="A26" s="17" t="s">
        <v>42</v>
      </c>
      <c r="B26" s="14" t="s">
        <v>33</v>
      </c>
      <c r="C26" s="23">
        <f>IF(ISBLANK(A26),0,VLOOKUP($A26,'Hazai ranglista'!$A$2:$H$34,8,FALSE)+VLOOKUP($A26,'Nemzetközi ranglista'!$A$2:$J$34,10,FALSE))</f>
        <v>173.5</v>
      </c>
      <c r="D26" s="24">
        <f t="shared" si="0"/>
        <v>21</v>
      </c>
      <c r="E26" s="19"/>
      <c r="F26" s="1">
        <f t="shared" si="1"/>
        <v>21</v>
      </c>
      <c r="G26" s="20">
        <f t="shared" si="2"/>
        <v>173.50076</v>
      </c>
    </row>
    <row r="27" spans="1:7" ht="12.75">
      <c r="A27" s="17" t="s">
        <v>43</v>
      </c>
      <c r="B27" s="14" t="s">
        <v>13</v>
      </c>
      <c r="C27" s="23">
        <f>IF(ISBLANK(A27),0,VLOOKUP($A27,'Hazai ranglista'!$A$2:$H$34,8,FALSE)+VLOOKUP($A27,'Nemzetközi ranglista'!$A$2:$J$34,10,FALSE))</f>
        <v>0</v>
      </c>
      <c r="D27" s="24">
        <f t="shared" si="0"/>
        <v>28</v>
      </c>
      <c r="E27" s="19"/>
      <c r="F27" s="1">
        <f t="shared" si="1"/>
        <v>32</v>
      </c>
      <c r="G27" s="20">
        <f t="shared" si="2"/>
        <v>0.00075</v>
      </c>
    </row>
    <row r="28" spans="1:7" ht="12.75">
      <c r="A28" s="17" t="s">
        <v>56</v>
      </c>
      <c r="B28" s="14" t="s">
        <v>10</v>
      </c>
      <c r="C28" s="23">
        <f>IF(ISBLANK(A28),0,VLOOKUP($A28,'Hazai ranglista'!$A$2:$H$34,8,FALSE)+VLOOKUP($A28,'Nemzetközi ranglista'!$A$2:$J$34,10,FALSE))</f>
        <v>161.94</v>
      </c>
      <c r="D28" s="24">
        <f t="shared" si="0"/>
        <v>22</v>
      </c>
      <c r="E28" s="19"/>
      <c r="F28" s="1">
        <f t="shared" si="1"/>
        <v>22</v>
      </c>
      <c r="G28" s="20">
        <f t="shared" si="2"/>
        <v>161.94074</v>
      </c>
    </row>
    <row r="29" spans="1:7" ht="12.75">
      <c r="A29" s="17" t="s">
        <v>50</v>
      </c>
      <c r="B29" s="14" t="s">
        <v>51</v>
      </c>
      <c r="C29" s="23">
        <f>IF(ISBLANK(A29),0,VLOOKUP($A29,'Hazai ranglista'!$A$2:$H$34,8,FALSE)+VLOOKUP($A29,'Nemzetközi ranglista'!$A$2:$J$34,10,FALSE))</f>
        <v>42.33</v>
      </c>
      <c r="D29" s="24">
        <f t="shared" si="0"/>
        <v>26</v>
      </c>
      <c r="E29" s="19"/>
      <c r="F29" s="1">
        <f t="shared" si="1"/>
        <v>26</v>
      </c>
      <c r="G29" s="20">
        <f t="shared" si="2"/>
        <v>42.330729999999996</v>
      </c>
    </row>
    <row r="30" spans="1:7" ht="12.75">
      <c r="A30" s="14" t="s">
        <v>52</v>
      </c>
      <c r="B30" s="14" t="s">
        <v>53</v>
      </c>
      <c r="C30" s="23">
        <f>IF(ISBLANK(A30),0,VLOOKUP($A30,'Hazai ranglista'!$A$2:$H$34,8,FALSE)+VLOOKUP($A30,'Nemzetközi ranglista'!$A$2:$J$34,10,FALSE))</f>
        <v>0</v>
      </c>
      <c r="D30" s="24">
        <f t="shared" si="0"/>
        <v>28</v>
      </c>
      <c r="E30" s="19"/>
      <c r="F30" s="1">
        <f t="shared" si="1"/>
        <v>33</v>
      </c>
      <c r="G30" s="20">
        <f t="shared" si="2"/>
        <v>0.00072</v>
      </c>
    </row>
    <row r="31" spans="1:7" ht="12.75">
      <c r="A31" s="14" t="s">
        <v>58</v>
      </c>
      <c r="B31" s="14" t="s">
        <v>53</v>
      </c>
      <c r="C31" s="23">
        <f>IF(ISBLANK(A31),0,VLOOKUP($A31,'Hazai ranglista'!$A$2:$H$34,8,FALSE)+VLOOKUP($A31,'Nemzetközi ranglista'!$A$2:$J$34,10,FALSE))</f>
        <v>225.64</v>
      </c>
      <c r="D31" s="24">
        <f t="shared" si="0"/>
        <v>17</v>
      </c>
      <c r="E31" s="19"/>
      <c r="F31" s="1">
        <f t="shared" si="1"/>
        <v>17</v>
      </c>
      <c r="G31" s="20">
        <f t="shared" si="2"/>
        <v>225.64070999999998</v>
      </c>
    </row>
    <row r="32" spans="1:7" ht="12.75">
      <c r="A32" s="14" t="s">
        <v>54</v>
      </c>
      <c r="B32" s="14" t="s">
        <v>53</v>
      </c>
      <c r="C32" s="23">
        <f>IF(ISBLANK(A32),0,VLOOKUP($A32,'Hazai ranglista'!$A$2:$H$34,8,FALSE)+VLOOKUP($A32,'Nemzetközi ranglista'!$A$2:$J$34,10,FALSE))</f>
        <v>408.53</v>
      </c>
      <c r="D32" s="24">
        <f t="shared" si="0"/>
        <v>9</v>
      </c>
      <c r="E32" s="19"/>
      <c r="F32" s="1">
        <f t="shared" si="1"/>
        <v>9</v>
      </c>
      <c r="G32" s="20">
        <f t="shared" si="2"/>
        <v>408.53069999999997</v>
      </c>
    </row>
    <row r="33" spans="1:7" ht="12.75">
      <c r="A33" s="14" t="s">
        <v>55</v>
      </c>
      <c r="B33" s="14" t="s">
        <v>13</v>
      </c>
      <c r="C33" s="23">
        <f>IF(ISBLANK(A33),0,VLOOKUP($A33,'Hazai ranglista'!$A$2:$H$34,8,FALSE)+VLOOKUP($A33,'Nemzetközi ranglista'!$A$2:$J$34,10,FALSE))</f>
        <v>264.09</v>
      </c>
      <c r="D33" s="24">
        <f t="shared" si="0"/>
        <v>16</v>
      </c>
      <c r="E33" s="19"/>
      <c r="F33" s="1">
        <f t="shared" si="1"/>
        <v>16</v>
      </c>
      <c r="G33" s="20">
        <f t="shared" si="2"/>
        <v>264.09069</v>
      </c>
    </row>
    <row r="34" spans="1:7" ht="12.75">
      <c r="A34" s="14" t="s">
        <v>57</v>
      </c>
      <c r="B34" s="14" t="s">
        <v>9</v>
      </c>
      <c r="C34" s="23">
        <f>IF(ISBLANK(A34),0,VLOOKUP($A34,'Hazai ranglista'!$A$2:$H$34,8,FALSE)+VLOOKUP($A34,'Nemzetközi ranglista'!$A$2:$J$34,10,FALSE))</f>
        <v>315.14</v>
      </c>
      <c r="D34" s="24">
        <f>IF(ISBLANK($A34),"",RANK($C34,$C$2:$C$34))</f>
        <v>12</v>
      </c>
      <c r="E34" s="19"/>
      <c r="F34" s="1">
        <f t="shared" si="1"/>
        <v>12</v>
      </c>
      <c r="G34" s="20">
        <f t="shared" si="2"/>
        <v>315.14068</v>
      </c>
    </row>
    <row r="35" ht="12.75">
      <c r="G35" s="1"/>
    </row>
    <row r="36" ht="12.75">
      <c r="G36" s="1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  <row r="2046" ht="12.75">
      <c r="G2046" s="1"/>
    </row>
    <row r="2047" ht="12.75">
      <c r="G2047" s="1"/>
    </row>
    <row r="2048" ht="12.75">
      <c r="G2048" s="1"/>
    </row>
    <row r="2049" ht="12.75">
      <c r="G2049" s="1"/>
    </row>
    <row r="2050" ht="12.75">
      <c r="G2050" s="1"/>
    </row>
    <row r="2051" ht="12.75">
      <c r="G2051" s="1"/>
    </row>
    <row r="2052" ht="12.75">
      <c r="G2052" s="1"/>
    </row>
    <row r="2053" ht="12.75">
      <c r="G2053" s="1"/>
    </row>
    <row r="2054" ht="12.75">
      <c r="G2054" s="1"/>
    </row>
    <row r="2055" ht="12.75">
      <c r="G2055" s="1"/>
    </row>
    <row r="2056" ht="12.75">
      <c r="G2056" s="1"/>
    </row>
    <row r="2057" ht="12.75">
      <c r="G2057" s="1"/>
    </row>
    <row r="2058" ht="12.75">
      <c r="G2058" s="1"/>
    </row>
    <row r="2059" ht="12.75">
      <c r="G2059" s="1"/>
    </row>
    <row r="2060" ht="12.75">
      <c r="G2060" s="1"/>
    </row>
    <row r="2061" ht="12.75">
      <c r="G2061" s="1"/>
    </row>
    <row r="2062" ht="12.75">
      <c r="G2062" s="1"/>
    </row>
    <row r="2063" ht="12.75">
      <c r="G2063" s="1"/>
    </row>
    <row r="2064" ht="12.75">
      <c r="G2064" s="1"/>
    </row>
    <row r="2065" ht="12.75">
      <c r="G2065" s="1"/>
    </row>
    <row r="2066" ht="12.75">
      <c r="G2066" s="1"/>
    </row>
    <row r="2067" ht="12.75">
      <c r="G2067" s="1"/>
    </row>
    <row r="2068" ht="12.75">
      <c r="G2068" s="1"/>
    </row>
    <row r="2069" ht="12.75">
      <c r="G2069" s="1"/>
    </row>
    <row r="2070" ht="12.75">
      <c r="G2070" s="1"/>
    </row>
    <row r="2071" ht="12.75">
      <c r="G2071" s="1"/>
    </row>
    <row r="2072" ht="12.75">
      <c r="G2072" s="1"/>
    </row>
    <row r="2073" ht="12.75">
      <c r="G2073" s="1"/>
    </row>
    <row r="2074" ht="12.75">
      <c r="G2074" s="1"/>
    </row>
    <row r="2075" ht="12.75">
      <c r="G2075" s="1"/>
    </row>
    <row r="2076" ht="12.75">
      <c r="G2076" s="1"/>
    </row>
    <row r="2077" ht="12.75">
      <c r="G2077" s="1"/>
    </row>
    <row r="2078" ht="12.75">
      <c r="G2078" s="1"/>
    </row>
    <row r="2079" ht="12.75">
      <c r="G2079" s="1"/>
    </row>
    <row r="2080" ht="12.75">
      <c r="G2080" s="1"/>
    </row>
    <row r="2081" ht="12.75">
      <c r="G2081" s="1"/>
    </row>
    <row r="2082" ht="12.75">
      <c r="G2082" s="1"/>
    </row>
    <row r="2083" ht="12.75">
      <c r="G2083" s="1"/>
    </row>
    <row r="2084" ht="12.75">
      <c r="G2084" s="1"/>
    </row>
    <row r="2085" ht="12.75">
      <c r="G2085" s="1"/>
    </row>
    <row r="2086" ht="12.75">
      <c r="G2086" s="1"/>
    </row>
    <row r="2087" ht="12.75">
      <c r="G2087" s="1"/>
    </row>
    <row r="2088" ht="12.75">
      <c r="G2088" s="1"/>
    </row>
    <row r="2089" ht="12.75">
      <c r="G2089" s="1"/>
    </row>
    <row r="2090" ht="12.75">
      <c r="G2090" s="1"/>
    </row>
    <row r="2091" ht="12.75">
      <c r="G2091" s="1"/>
    </row>
    <row r="2092" ht="12.75">
      <c r="G2092" s="1"/>
    </row>
    <row r="2093" ht="12.75">
      <c r="G2093" s="1"/>
    </row>
    <row r="2094" ht="12.75">
      <c r="G2094" s="1"/>
    </row>
    <row r="2095" ht="12.75">
      <c r="G2095" s="1"/>
    </row>
    <row r="2096" ht="12.75">
      <c r="G2096" s="1"/>
    </row>
    <row r="2097" ht="12.75">
      <c r="G2097" s="1"/>
    </row>
    <row r="2098" ht="12.75">
      <c r="G2098" s="1"/>
    </row>
    <row r="2099" ht="12.75">
      <c r="G2099" s="1"/>
    </row>
    <row r="2100" ht="12.75">
      <c r="G2100" s="1"/>
    </row>
    <row r="2101" ht="12.75">
      <c r="G2101" s="1"/>
    </row>
    <row r="2102" ht="12.75">
      <c r="G2102" s="1"/>
    </row>
    <row r="2103" ht="12.75">
      <c r="G2103" s="1"/>
    </row>
    <row r="2104" ht="12.75">
      <c r="G2104" s="1"/>
    </row>
    <row r="2105" ht="12.75">
      <c r="G2105" s="1"/>
    </row>
    <row r="2106" ht="12.75">
      <c r="G2106" s="1"/>
    </row>
    <row r="2107" ht="12.75">
      <c r="G2107" s="1"/>
    </row>
    <row r="2108" ht="12.75">
      <c r="G2108" s="1"/>
    </row>
    <row r="2109" ht="12.75">
      <c r="G2109" s="1"/>
    </row>
    <row r="2110" ht="12.75">
      <c r="G2110" s="1"/>
    </row>
    <row r="2111" ht="12.75">
      <c r="G2111" s="1"/>
    </row>
    <row r="2112" ht="12.75">
      <c r="G2112" s="1"/>
    </row>
    <row r="2113" ht="12.75">
      <c r="G2113" s="1"/>
    </row>
    <row r="2114" ht="12.75">
      <c r="G2114" s="1"/>
    </row>
    <row r="2115" ht="12.75">
      <c r="G2115" s="1"/>
    </row>
    <row r="2116" ht="12.75">
      <c r="G2116" s="1"/>
    </row>
    <row r="2117" ht="12.75">
      <c r="G2117" s="1"/>
    </row>
    <row r="2118" ht="12.75">
      <c r="G2118" s="1"/>
    </row>
    <row r="2119" ht="12.75">
      <c r="G2119" s="1"/>
    </row>
    <row r="2120" ht="12.75">
      <c r="G2120" s="1"/>
    </row>
    <row r="2121" ht="12.75">
      <c r="G2121" s="1"/>
    </row>
    <row r="2122" ht="12.75">
      <c r="G2122" s="1"/>
    </row>
    <row r="2123" ht="12.75">
      <c r="G2123" s="1"/>
    </row>
    <row r="2124" ht="12.75">
      <c r="G2124" s="1"/>
    </row>
    <row r="2125" ht="12.75">
      <c r="G2125" s="1"/>
    </row>
    <row r="2126" ht="12.75">
      <c r="G2126" s="1"/>
    </row>
    <row r="2127" ht="12.75">
      <c r="G2127" s="1"/>
    </row>
    <row r="2128" ht="12.75">
      <c r="G2128" s="1"/>
    </row>
    <row r="2129" ht="12.75">
      <c r="G2129" s="1"/>
    </row>
    <row r="2130" ht="12.75">
      <c r="G2130" s="1"/>
    </row>
    <row r="2131" ht="12.75">
      <c r="G2131" s="1"/>
    </row>
    <row r="2132" ht="12.75">
      <c r="G2132" s="1"/>
    </row>
    <row r="2133" ht="12.75">
      <c r="G2133" s="1"/>
    </row>
    <row r="2134" ht="12.75">
      <c r="G2134" s="1"/>
    </row>
    <row r="2135" ht="12.75">
      <c r="G2135" s="1"/>
    </row>
    <row r="2136" ht="12.75">
      <c r="G2136" s="1"/>
    </row>
    <row r="2137" ht="12.75">
      <c r="G2137" s="1"/>
    </row>
    <row r="2138" ht="12.75">
      <c r="G2138" s="1"/>
    </row>
    <row r="2139" ht="12.75">
      <c r="G2139" s="1"/>
    </row>
    <row r="2140" ht="12.75">
      <c r="G2140" s="1"/>
    </row>
    <row r="2141" ht="12.75">
      <c r="G2141" s="1"/>
    </row>
    <row r="2142" ht="12.75">
      <c r="G2142" s="1"/>
    </row>
    <row r="2143" ht="12.75">
      <c r="G2143" s="1"/>
    </row>
    <row r="2144" ht="12.75">
      <c r="G2144" s="1"/>
    </row>
    <row r="2145" ht="12.75">
      <c r="G2145" s="1"/>
    </row>
    <row r="2146" ht="12.75">
      <c r="G2146" s="1"/>
    </row>
    <row r="2147" ht="12.75">
      <c r="G2147" s="1"/>
    </row>
    <row r="2148" ht="12.75">
      <c r="G2148" s="1"/>
    </row>
    <row r="2149" ht="12.75">
      <c r="G2149" s="1"/>
    </row>
    <row r="2150" ht="12.75">
      <c r="G2150" s="1"/>
    </row>
    <row r="2151" ht="12.75">
      <c r="G2151" s="1"/>
    </row>
    <row r="2152" ht="12.75">
      <c r="G2152" s="1"/>
    </row>
    <row r="2153" ht="12.75">
      <c r="G2153" s="1"/>
    </row>
    <row r="2154" ht="12.75">
      <c r="G2154" s="1"/>
    </row>
    <row r="2155" ht="12.75">
      <c r="G2155" s="1"/>
    </row>
    <row r="2156" ht="12.75">
      <c r="G2156" s="1"/>
    </row>
    <row r="2157" ht="12.75">
      <c r="G2157" s="1"/>
    </row>
    <row r="2158" ht="12.75">
      <c r="G2158" s="1"/>
    </row>
    <row r="2159" ht="12.75">
      <c r="G2159" s="1"/>
    </row>
    <row r="2160" ht="12.75">
      <c r="G2160" s="1"/>
    </row>
    <row r="2161" ht="12.75">
      <c r="G2161" s="1"/>
    </row>
    <row r="2162" ht="12.75">
      <c r="G2162" s="1"/>
    </row>
    <row r="2163" ht="12.75">
      <c r="G2163" s="1"/>
    </row>
    <row r="2164" ht="12.75">
      <c r="G2164" s="1"/>
    </row>
    <row r="2165" ht="12.75">
      <c r="G2165" s="1"/>
    </row>
    <row r="2166" ht="12.75">
      <c r="G2166" s="1"/>
    </row>
    <row r="2167" ht="12.75">
      <c r="G2167" s="1"/>
    </row>
    <row r="2168" ht="12.75">
      <c r="G2168" s="1"/>
    </row>
    <row r="2169" ht="12.75">
      <c r="G2169" s="1"/>
    </row>
    <row r="2170" ht="12.75">
      <c r="G2170" s="1"/>
    </row>
    <row r="2171" ht="12.75">
      <c r="G2171" s="1"/>
    </row>
    <row r="2172" ht="12.75">
      <c r="G2172" s="1"/>
    </row>
    <row r="2173" ht="12.75">
      <c r="G2173" s="1"/>
    </row>
    <row r="2174" ht="12.75">
      <c r="G2174" s="1"/>
    </row>
    <row r="2175" ht="12.75">
      <c r="G2175" s="1"/>
    </row>
    <row r="2176" ht="12.75">
      <c r="G2176" s="1"/>
    </row>
    <row r="2177" ht="12.75">
      <c r="G2177" s="1"/>
    </row>
    <row r="2178" ht="12.75">
      <c r="G2178" s="1"/>
    </row>
    <row r="2179" ht="12.75">
      <c r="G2179" s="1"/>
    </row>
    <row r="2180" ht="12.75">
      <c r="G2180" s="1"/>
    </row>
    <row r="2181" ht="12.75">
      <c r="G2181" s="1"/>
    </row>
    <row r="2182" ht="12.75">
      <c r="G2182" s="1"/>
    </row>
    <row r="2183" ht="12.75">
      <c r="G2183" s="1"/>
    </row>
    <row r="2184" ht="12.75">
      <c r="G2184" s="1"/>
    </row>
    <row r="2185" ht="12.75">
      <c r="G2185" s="1"/>
    </row>
    <row r="2186" ht="12.75">
      <c r="G2186" s="1"/>
    </row>
    <row r="2187" ht="12.75">
      <c r="G2187" s="1"/>
    </row>
    <row r="2188" ht="12.75">
      <c r="G2188" s="1"/>
    </row>
    <row r="2189" ht="12.75">
      <c r="G2189" s="1"/>
    </row>
    <row r="2190" ht="12.75">
      <c r="G2190" s="1"/>
    </row>
    <row r="2191" ht="12.75">
      <c r="G2191" s="1"/>
    </row>
    <row r="2192" ht="12.75">
      <c r="G2192" s="1"/>
    </row>
    <row r="2193" ht="12.75">
      <c r="G2193" s="1"/>
    </row>
    <row r="2194" ht="12.75">
      <c r="G2194" s="1"/>
    </row>
    <row r="2195" ht="12.75">
      <c r="G2195" s="1"/>
    </row>
    <row r="2196" ht="12.75">
      <c r="G2196" s="1"/>
    </row>
    <row r="2197" ht="12.75">
      <c r="G2197" s="1"/>
    </row>
    <row r="2198" ht="12.75">
      <c r="G2198" s="1"/>
    </row>
    <row r="2199" ht="12.75">
      <c r="G2199" s="1"/>
    </row>
    <row r="2200" ht="12.75">
      <c r="G2200" s="1"/>
    </row>
    <row r="2201" ht="12.75">
      <c r="G2201" s="1"/>
    </row>
    <row r="2202" ht="12.75">
      <c r="G2202" s="1"/>
    </row>
    <row r="2203" ht="12.75">
      <c r="G2203" s="1"/>
    </row>
    <row r="2204" ht="12.75">
      <c r="G2204" s="1"/>
    </row>
    <row r="2205" ht="12.75">
      <c r="G2205" s="1"/>
    </row>
    <row r="2206" ht="12.75">
      <c r="G2206" s="1"/>
    </row>
    <row r="2207" ht="12.75">
      <c r="G2207" s="1"/>
    </row>
    <row r="2208" ht="12.75">
      <c r="G2208" s="1"/>
    </row>
    <row r="2209" ht="12.75">
      <c r="G2209" s="1"/>
    </row>
    <row r="2210" ht="12.75">
      <c r="G2210" s="1"/>
    </row>
    <row r="2211" ht="12.75">
      <c r="G2211" s="1"/>
    </row>
    <row r="2212" ht="12.75">
      <c r="G2212" s="1"/>
    </row>
    <row r="2213" ht="12.75">
      <c r="G2213" s="1"/>
    </row>
    <row r="2214" ht="12.75">
      <c r="G2214" s="1"/>
    </row>
    <row r="2215" ht="12.75">
      <c r="G2215" s="1"/>
    </row>
    <row r="2216" ht="12.75">
      <c r="G2216" s="1"/>
    </row>
    <row r="2217" ht="12.75">
      <c r="G2217" s="1"/>
    </row>
    <row r="2218" ht="12.75">
      <c r="G2218" s="1"/>
    </row>
    <row r="2219" ht="12.75">
      <c r="G2219" s="1"/>
    </row>
    <row r="2220" ht="12.75">
      <c r="G2220" s="1"/>
    </row>
    <row r="2221" ht="12.75">
      <c r="G2221" s="1"/>
    </row>
    <row r="2222" ht="12.75">
      <c r="G2222" s="1"/>
    </row>
    <row r="2223" ht="12.75">
      <c r="G2223" s="1"/>
    </row>
    <row r="2224" ht="12.75">
      <c r="G2224" s="1"/>
    </row>
    <row r="2225" ht="12.75">
      <c r="G2225" s="1"/>
    </row>
    <row r="2226" ht="12.75">
      <c r="G2226" s="1"/>
    </row>
    <row r="2227" ht="12.75">
      <c r="G2227" s="1"/>
    </row>
    <row r="2228" ht="12.75">
      <c r="G2228" s="1"/>
    </row>
    <row r="2229" ht="12.75">
      <c r="G2229" s="1"/>
    </row>
    <row r="2230" ht="12.75">
      <c r="G2230" s="1"/>
    </row>
    <row r="2231" ht="12.75">
      <c r="G2231" s="1"/>
    </row>
    <row r="2232" ht="12.75">
      <c r="G2232" s="1"/>
    </row>
    <row r="2233" ht="12.75">
      <c r="G2233" s="1"/>
    </row>
    <row r="2234" ht="12.75">
      <c r="G2234" s="1"/>
    </row>
    <row r="2235" ht="12.75">
      <c r="G2235" s="1"/>
    </row>
    <row r="2236" ht="12.75">
      <c r="G2236" s="1"/>
    </row>
    <row r="2237" ht="12.75">
      <c r="G2237" s="1"/>
    </row>
    <row r="2238" ht="12.75">
      <c r="G2238" s="1"/>
    </row>
    <row r="2239" ht="12.75">
      <c r="G2239" s="1"/>
    </row>
    <row r="2240" ht="12.75">
      <c r="G2240" s="1"/>
    </row>
    <row r="2241" ht="12.75">
      <c r="G2241" s="1"/>
    </row>
    <row r="2242" ht="12.75">
      <c r="G2242" s="1"/>
    </row>
    <row r="2243" ht="12.75">
      <c r="G2243" s="1"/>
    </row>
    <row r="2244" ht="12.75">
      <c r="G2244" s="1"/>
    </row>
    <row r="2245" ht="12.75">
      <c r="G2245" s="1"/>
    </row>
    <row r="2246" ht="12.75">
      <c r="G2246" s="1"/>
    </row>
    <row r="2247" ht="12.75">
      <c r="G2247" s="1"/>
    </row>
    <row r="2248" ht="12.75">
      <c r="G2248" s="1"/>
    </row>
    <row r="2249" ht="12.75">
      <c r="G2249" s="1"/>
    </row>
    <row r="2250" ht="12.75">
      <c r="G2250" s="1"/>
    </row>
    <row r="2251" ht="12.75">
      <c r="G2251" s="1"/>
    </row>
    <row r="2252" ht="12.75">
      <c r="G2252" s="1"/>
    </row>
    <row r="2253" ht="12.75">
      <c r="G2253" s="1"/>
    </row>
    <row r="2254" ht="12.75">
      <c r="G2254" s="1"/>
    </row>
    <row r="2255" ht="12.75">
      <c r="G2255" s="1"/>
    </row>
    <row r="2256" ht="12.75">
      <c r="G2256" s="1"/>
    </row>
    <row r="2257" ht="12.75">
      <c r="G2257" s="1"/>
    </row>
    <row r="2258" ht="12.75">
      <c r="G2258" s="1"/>
    </row>
    <row r="2259" ht="12.75">
      <c r="G2259" s="1"/>
    </row>
    <row r="2260" ht="12.75">
      <c r="G2260" s="1"/>
    </row>
    <row r="2261" ht="12.75">
      <c r="G2261" s="1"/>
    </row>
    <row r="2262" ht="12.75">
      <c r="G2262" s="1"/>
    </row>
    <row r="2263" ht="12.75">
      <c r="G2263" s="1"/>
    </row>
    <row r="2264" ht="12.75">
      <c r="G2264" s="1"/>
    </row>
    <row r="2265" ht="12.75">
      <c r="G2265" s="1"/>
    </row>
    <row r="2266" ht="12.75">
      <c r="G2266" s="1"/>
    </row>
    <row r="2267" ht="12.75">
      <c r="G2267" s="1"/>
    </row>
    <row r="2268" ht="12.75">
      <c r="G2268" s="1"/>
    </row>
    <row r="2269" ht="12.75">
      <c r="G2269" s="1"/>
    </row>
    <row r="2270" ht="12.75">
      <c r="G2270" s="1"/>
    </row>
    <row r="2271" ht="12.75">
      <c r="G2271" s="1"/>
    </row>
    <row r="2272" ht="12.75">
      <c r="G2272" s="1"/>
    </row>
    <row r="2273" ht="12.75">
      <c r="G2273" s="1"/>
    </row>
    <row r="2274" ht="12.75">
      <c r="G2274" s="1"/>
    </row>
    <row r="2275" ht="12.75">
      <c r="G2275" s="1"/>
    </row>
    <row r="2276" ht="12.75">
      <c r="G2276" s="1"/>
    </row>
    <row r="2277" ht="12.75">
      <c r="G2277" s="1"/>
    </row>
    <row r="2278" ht="12.75">
      <c r="G2278" s="1"/>
    </row>
    <row r="2279" ht="12.75">
      <c r="G2279" s="1"/>
    </row>
    <row r="2280" ht="12.75">
      <c r="G2280" s="1"/>
    </row>
    <row r="2281" ht="12.75">
      <c r="G2281" s="1"/>
    </row>
    <row r="2282" ht="12.75">
      <c r="G2282" s="1"/>
    </row>
    <row r="2283" ht="12.75">
      <c r="G2283" s="1"/>
    </row>
    <row r="2284" ht="12.75">
      <c r="G2284" s="1"/>
    </row>
    <row r="2285" ht="12.75">
      <c r="G2285" s="1"/>
    </row>
    <row r="2286" ht="12.75">
      <c r="G2286" s="1"/>
    </row>
    <row r="2287" ht="12.75">
      <c r="G2287" s="1"/>
    </row>
    <row r="2288" ht="12.75">
      <c r="G2288" s="1"/>
    </row>
    <row r="2289" ht="12.75">
      <c r="G2289" s="1"/>
    </row>
    <row r="2290" ht="12.75">
      <c r="G2290" s="1"/>
    </row>
    <row r="2291" ht="12.75">
      <c r="G2291" s="1"/>
    </row>
    <row r="2292" ht="12.75">
      <c r="G2292" s="1"/>
    </row>
    <row r="2293" ht="12.75">
      <c r="G2293" s="1"/>
    </row>
    <row r="2294" ht="12.75">
      <c r="G2294" s="1"/>
    </row>
    <row r="2295" ht="12.75">
      <c r="G2295" s="1"/>
    </row>
    <row r="2296" ht="12.75">
      <c r="G2296" s="1"/>
    </row>
    <row r="2297" ht="12.75">
      <c r="G2297" s="1"/>
    </row>
    <row r="2298" ht="12.75">
      <c r="G2298" s="1"/>
    </row>
    <row r="2299" ht="12.75">
      <c r="G2299" s="1"/>
    </row>
    <row r="2300" ht="12.75">
      <c r="G2300" s="1"/>
    </row>
    <row r="2301" ht="12.75">
      <c r="G2301" s="1"/>
    </row>
    <row r="2302" ht="12.75">
      <c r="G2302" s="1"/>
    </row>
    <row r="2303" ht="12.75">
      <c r="G2303" s="1"/>
    </row>
    <row r="2304" ht="12.75">
      <c r="G2304" s="1"/>
    </row>
    <row r="2305" ht="12.75">
      <c r="G2305" s="1"/>
    </row>
    <row r="2306" ht="12.75">
      <c r="G2306" s="1"/>
    </row>
    <row r="2307" ht="12.75">
      <c r="G2307" s="1"/>
    </row>
    <row r="2308" ht="12.75">
      <c r="G2308" s="1"/>
    </row>
    <row r="2309" ht="12.75">
      <c r="G2309" s="1"/>
    </row>
    <row r="2310" ht="12.75">
      <c r="G2310" s="1"/>
    </row>
    <row r="2311" ht="12.75">
      <c r="G2311" s="1"/>
    </row>
    <row r="2312" ht="12.75">
      <c r="G2312" s="1"/>
    </row>
    <row r="2313" ht="12.75">
      <c r="G2313" s="1"/>
    </row>
    <row r="2314" ht="12.75">
      <c r="G2314" s="1"/>
    </row>
    <row r="2315" ht="12.75">
      <c r="G2315" s="1"/>
    </row>
    <row r="2316" ht="12.75">
      <c r="G2316" s="1"/>
    </row>
    <row r="2317" ht="12.75">
      <c r="G2317" s="1"/>
    </row>
    <row r="2318" ht="12.75">
      <c r="G2318" s="1"/>
    </row>
    <row r="2319" ht="12.75">
      <c r="G2319" s="1"/>
    </row>
    <row r="2320" ht="12.75">
      <c r="G2320" s="1"/>
    </row>
    <row r="2321" ht="12.75">
      <c r="G2321" s="1"/>
    </row>
    <row r="2322" ht="12.75">
      <c r="G2322" s="1"/>
    </row>
    <row r="2323" ht="12.75">
      <c r="G2323" s="1"/>
    </row>
    <row r="2324" ht="12.75">
      <c r="G2324" s="1"/>
    </row>
    <row r="2325" ht="12.75">
      <c r="G2325" s="1"/>
    </row>
    <row r="2326" ht="12.75">
      <c r="G2326" s="1"/>
    </row>
    <row r="2327" ht="12.75">
      <c r="G2327" s="1"/>
    </row>
    <row r="2328" ht="12.75">
      <c r="G2328" s="1"/>
    </row>
    <row r="2329" ht="12.75">
      <c r="G2329" s="1"/>
    </row>
    <row r="2330" ht="12.75">
      <c r="G2330" s="1"/>
    </row>
    <row r="2331" ht="12.75">
      <c r="G2331" s="1"/>
    </row>
    <row r="2332" ht="12.75">
      <c r="G2332" s="1"/>
    </row>
    <row r="2333" ht="12.75">
      <c r="G2333" s="1"/>
    </row>
    <row r="2334" ht="12.75">
      <c r="G2334" s="1"/>
    </row>
    <row r="2335" ht="12.75">
      <c r="G2335" s="1"/>
    </row>
    <row r="2336" ht="12.75">
      <c r="G2336" s="1"/>
    </row>
    <row r="2337" ht="12.75">
      <c r="G2337" s="1"/>
    </row>
    <row r="2338" ht="12.75">
      <c r="G2338" s="1"/>
    </row>
    <row r="2339" ht="12.75">
      <c r="G2339" s="1"/>
    </row>
    <row r="2340" ht="12.75">
      <c r="G2340" s="1"/>
    </row>
    <row r="2341" ht="12.75">
      <c r="G2341" s="1"/>
    </row>
    <row r="2342" ht="12.75">
      <c r="G2342" s="1"/>
    </row>
    <row r="2343" ht="12.75">
      <c r="G2343" s="1"/>
    </row>
    <row r="2344" ht="12.75">
      <c r="G2344" s="1"/>
    </row>
    <row r="2345" ht="12.75">
      <c r="G2345" s="1"/>
    </row>
    <row r="2346" ht="12.75">
      <c r="G2346" s="1"/>
    </row>
    <row r="2347" ht="12.75">
      <c r="G2347" s="1"/>
    </row>
    <row r="2348" ht="12.75">
      <c r="G2348" s="1"/>
    </row>
    <row r="2349" ht="12.75">
      <c r="G2349" s="1"/>
    </row>
    <row r="2350" ht="12.75">
      <c r="G2350" s="1"/>
    </row>
    <row r="2351" ht="12.75">
      <c r="G2351" s="1"/>
    </row>
    <row r="2352" ht="12.75">
      <c r="G2352" s="1"/>
    </row>
    <row r="2353" ht="12.75">
      <c r="G2353" s="1"/>
    </row>
    <row r="2354" ht="12.75">
      <c r="G2354" s="1"/>
    </row>
    <row r="2355" ht="12.75">
      <c r="G2355" s="1"/>
    </row>
    <row r="2356" ht="12.75">
      <c r="G2356" s="1"/>
    </row>
    <row r="2357" ht="12.75">
      <c r="G2357" s="1"/>
    </row>
    <row r="2358" ht="12.75">
      <c r="G2358" s="1"/>
    </row>
    <row r="2359" ht="12.75">
      <c r="G2359" s="1"/>
    </row>
    <row r="2360" ht="12.75">
      <c r="G2360" s="1"/>
    </row>
    <row r="2361" ht="12.75">
      <c r="G2361" s="1"/>
    </row>
    <row r="2362" ht="12.75">
      <c r="G2362" s="1"/>
    </row>
    <row r="2363" ht="12.75">
      <c r="G2363" s="1"/>
    </row>
    <row r="2364" ht="12.75">
      <c r="G2364" s="1"/>
    </row>
    <row r="2365" ht="12.75">
      <c r="G2365" s="1"/>
    </row>
    <row r="2366" ht="12.75">
      <c r="G2366" s="1"/>
    </row>
    <row r="2367" ht="12.75">
      <c r="G2367" s="1"/>
    </row>
    <row r="2368" ht="12.75">
      <c r="G2368" s="1"/>
    </row>
    <row r="2369" ht="12.75">
      <c r="G2369" s="1"/>
    </row>
    <row r="2370" ht="12.75">
      <c r="G2370" s="1"/>
    </row>
    <row r="2371" ht="12.75">
      <c r="G2371" s="1"/>
    </row>
    <row r="2372" ht="12.75">
      <c r="G2372" s="1"/>
    </row>
    <row r="2373" ht="12.75">
      <c r="G2373" s="1"/>
    </row>
    <row r="2374" ht="12.75">
      <c r="G2374" s="1"/>
    </row>
    <row r="2375" ht="12.75">
      <c r="G2375" s="1"/>
    </row>
    <row r="2376" ht="12.75">
      <c r="G2376" s="1"/>
    </row>
    <row r="2377" ht="12.75">
      <c r="G2377" s="1"/>
    </row>
    <row r="2378" ht="12.75">
      <c r="G2378" s="1"/>
    </row>
    <row r="2379" ht="12.75">
      <c r="G2379" s="1"/>
    </row>
    <row r="2380" ht="12.75">
      <c r="G2380" s="1"/>
    </row>
    <row r="2381" ht="12.75">
      <c r="G2381" s="1"/>
    </row>
    <row r="2382" ht="12.75">
      <c r="G2382" s="1"/>
    </row>
    <row r="2383" ht="12.75">
      <c r="G2383" s="1"/>
    </row>
    <row r="2384" ht="12.75">
      <c r="G2384" s="1"/>
    </row>
    <row r="2385" ht="12.75">
      <c r="G2385" s="1"/>
    </row>
    <row r="2386" ht="12.75">
      <c r="G2386" s="1"/>
    </row>
    <row r="2387" ht="12.75">
      <c r="G2387" s="1"/>
    </row>
    <row r="2388" ht="12.75">
      <c r="G2388" s="1"/>
    </row>
    <row r="2389" ht="12.75">
      <c r="G2389" s="1"/>
    </row>
    <row r="2390" ht="12.75">
      <c r="G2390" s="1"/>
    </row>
    <row r="2391" ht="12.75">
      <c r="G2391" s="1"/>
    </row>
    <row r="2392" ht="12.75">
      <c r="G2392" s="1"/>
    </row>
    <row r="2393" ht="12.75">
      <c r="G2393" s="1"/>
    </row>
    <row r="2394" ht="12.75">
      <c r="G2394" s="1"/>
    </row>
    <row r="2395" ht="12.75">
      <c r="G2395" s="1"/>
    </row>
    <row r="2396" ht="12.75">
      <c r="G2396" s="1"/>
    </row>
    <row r="2397" ht="12.75">
      <c r="G2397" s="1"/>
    </row>
    <row r="2398" ht="12.75">
      <c r="G2398" s="1"/>
    </row>
    <row r="2399" ht="12.75">
      <c r="G2399" s="1"/>
    </row>
    <row r="2400" ht="12.75">
      <c r="G2400" s="1"/>
    </row>
    <row r="2401" ht="12.75">
      <c r="G2401" s="1"/>
    </row>
    <row r="2402" ht="12.75">
      <c r="G2402" s="1"/>
    </row>
    <row r="2403" ht="12.75">
      <c r="G2403" s="1"/>
    </row>
    <row r="2404" ht="12.75">
      <c r="G2404" s="1"/>
    </row>
    <row r="2405" ht="12.75">
      <c r="G2405" s="1"/>
    </row>
    <row r="2406" ht="12.75">
      <c r="G2406" s="1"/>
    </row>
    <row r="2407" ht="12.75">
      <c r="G2407" s="1"/>
    </row>
    <row r="2408" ht="12.75">
      <c r="G2408" s="1"/>
    </row>
    <row r="2409" ht="12.75">
      <c r="G2409" s="1"/>
    </row>
    <row r="2410" ht="12.75">
      <c r="G2410" s="1"/>
    </row>
    <row r="2411" ht="12.75">
      <c r="G2411" s="1"/>
    </row>
    <row r="2412" ht="12.75">
      <c r="G2412" s="1"/>
    </row>
    <row r="2413" ht="12.75">
      <c r="G2413" s="1"/>
    </row>
    <row r="2414" ht="12.75">
      <c r="G2414" s="1"/>
    </row>
    <row r="2415" ht="12.75">
      <c r="G2415" s="1"/>
    </row>
    <row r="2416" ht="12.75">
      <c r="G2416" s="1"/>
    </row>
    <row r="2417" ht="12.75">
      <c r="G2417" s="1"/>
    </row>
    <row r="2418" ht="12.75">
      <c r="G2418" s="1"/>
    </row>
    <row r="2419" ht="12.75">
      <c r="G2419" s="1"/>
    </row>
    <row r="2420" ht="12.75">
      <c r="G2420" s="1"/>
    </row>
    <row r="2421" ht="12.75">
      <c r="G2421" s="1"/>
    </row>
    <row r="2422" ht="12.75">
      <c r="G2422" s="1"/>
    </row>
    <row r="2423" ht="12.75">
      <c r="G2423" s="1"/>
    </row>
    <row r="2424" ht="12.75">
      <c r="G2424" s="1"/>
    </row>
    <row r="2425" ht="12.75">
      <c r="G2425" s="1"/>
    </row>
    <row r="2426" ht="12.75">
      <c r="G2426" s="1"/>
    </row>
    <row r="2427" ht="12.75">
      <c r="G2427" s="1"/>
    </row>
    <row r="2428" ht="12.75">
      <c r="G2428" s="1"/>
    </row>
    <row r="2429" ht="12.75">
      <c r="G2429" s="1"/>
    </row>
    <row r="2430" ht="12.75">
      <c r="G2430" s="1"/>
    </row>
    <row r="2431" ht="12.75">
      <c r="G2431" s="1"/>
    </row>
    <row r="2432" ht="12.75">
      <c r="G2432" s="1"/>
    </row>
    <row r="2433" ht="12.75">
      <c r="G2433" s="1"/>
    </row>
    <row r="2434" ht="12.75">
      <c r="G2434" s="1"/>
    </row>
    <row r="2435" ht="12.75">
      <c r="G2435" s="1"/>
    </row>
    <row r="2436" ht="12.75">
      <c r="G2436" s="1"/>
    </row>
    <row r="2437" ht="12.75">
      <c r="G2437" s="1"/>
    </row>
    <row r="2438" ht="12.75">
      <c r="G2438" s="1"/>
    </row>
    <row r="2439" ht="12.75">
      <c r="G2439" s="1"/>
    </row>
    <row r="2440" ht="12.75">
      <c r="G2440" s="1"/>
    </row>
    <row r="2441" ht="12.75">
      <c r="G2441" s="1"/>
    </row>
    <row r="2442" ht="12.75">
      <c r="G2442" s="1"/>
    </row>
    <row r="2443" ht="12.75">
      <c r="G2443" s="1"/>
    </row>
    <row r="2444" ht="12.75">
      <c r="G2444" s="1"/>
    </row>
    <row r="2445" ht="12.75">
      <c r="G2445" s="1"/>
    </row>
    <row r="2446" ht="12.75">
      <c r="G2446" s="1"/>
    </row>
    <row r="2447" ht="12.75">
      <c r="G2447" s="1"/>
    </row>
    <row r="2448" ht="12.75">
      <c r="G2448" s="1"/>
    </row>
    <row r="2449" ht="12.75">
      <c r="G2449" s="1"/>
    </row>
    <row r="2450" ht="12.75">
      <c r="G2450" s="1"/>
    </row>
    <row r="2451" ht="12.75">
      <c r="G2451" s="1"/>
    </row>
    <row r="2452" ht="12.75">
      <c r="G2452" s="1"/>
    </row>
    <row r="2453" ht="12.75">
      <c r="G2453" s="1"/>
    </row>
    <row r="2454" ht="12.75">
      <c r="G2454" s="1"/>
    </row>
    <row r="2455" ht="12.75">
      <c r="G2455" s="1"/>
    </row>
    <row r="2456" ht="12.75">
      <c r="G2456" s="1"/>
    </row>
    <row r="2457" ht="12.75">
      <c r="G2457" s="1"/>
    </row>
    <row r="2458" ht="12.75">
      <c r="G2458" s="1"/>
    </row>
    <row r="2459" ht="12.75">
      <c r="G2459" s="1"/>
    </row>
    <row r="2460" ht="12.75">
      <c r="G2460" s="1"/>
    </row>
    <row r="2461" ht="12.75">
      <c r="G2461" s="1"/>
    </row>
    <row r="2462" ht="12.75">
      <c r="G2462" s="1"/>
    </row>
    <row r="2463" ht="12.75">
      <c r="G2463" s="1"/>
    </row>
    <row r="2464" ht="12.75">
      <c r="G2464" s="1"/>
    </row>
    <row r="2465" ht="12.75">
      <c r="G2465" s="1"/>
    </row>
    <row r="2466" ht="12.75">
      <c r="G2466" s="1"/>
    </row>
    <row r="2467" ht="12.75">
      <c r="G2467" s="1"/>
    </row>
    <row r="2468" ht="12.75">
      <c r="G2468" s="1"/>
    </row>
    <row r="2469" ht="12.75">
      <c r="G2469" s="1"/>
    </row>
    <row r="2470" ht="12.75">
      <c r="G2470" s="1"/>
    </row>
    <row r="2471" ht="12.75">
      <c r="G2471" s="1"/>
    </row>
    <row r="2472" ht="12.75">
      <c r="G2472" s="1"/>
    </row>
    <row r="2473" ht="12.75">
      <c r="G2473" s="1"/>
    </row>
    <row r="2474" ht="12.75">
      <c r="G2474" s="1"/>
    </row>
    <row r="2475" ht="12.75">
      <c r="G2475" s="1"/>
    </row>
    <row r="2476" ht="12.75">
      <c r="G2476" s="1"/>
    </row>
    <row r="2477" ht="12.75">
      <c r="G2477" s="1"/>
    </row>
    <row r="2478" ht="12.75">
      <c r="G2478" s="1"/>
    </row>
    <row r="2479" ht="12.75">
      <c r="G2479" s="1"/>
    </row>
    <row r="2480" ht="12.75">
      <c r="G2480" s="1"/>
    </row>
    <row r="2481" ht="12.75">
      <c r="G2481" s="1"/>
    </row>
    <row r="2482" ht="12.75">
      <c r="G2482" s="1"/>
    </row>
    <row r="2483" ht="12.75">
      <c r="G2483" s="1"/>
    </row>
    <row r="2484" ht="12.75">
      <c r="G2484" s="1"/>
    </row>
    <row r="2485" ht="12.75">
      <c r="G2485" s="1"/>
    </row>
    <row r="2486" ht="12.75">
      <c r="G2486" s="1"/>
    </row>
    <row r="2487" ht="12.75">
      <c r="G2487" s="1"/>
    </row>
    <row r="2488" ht="12.75">
      <c r="G2488" s="1"/>
    </row>
    <row r="2489" ht="12.75">
      <c r="G2489" s="1"/>
    </row>
    <row r="2490" ht="12.75">
      <c r="G2490" s="1"/>
    </row>
    <row r="2491" ht="12.75">
      <c r="G2491" s="1"/>
    </row>
    <row r="2492" ht="12.75">
      <c r="G2492" s="1"/>
    </row>
    <row r="2493" ht="12.75">
      <c r="G2493" s="1"/>
    </row>
    <row r="2494" ht="12.75">
      <c r="G2494" s="1"/>
    </row>
    <row r="2495" ht="12.75">
      <c r="G2495" s="1"/>
    </row>
    <row r="2496" ht="12.75">
      <c r="G2496" s="1"/>
    </row>
    <row r="2497" ht="12.75">
      <c r="G2497" s="1"/>
    </row>
    <row r="2498" ht="12.75">
      <c r="G2498" s="1"/>
    </row>
    <row r="2499" ht="12.75">
      <c r="G2499" s="1"/>
    </row>
    <row r="2500" ht="12.75">
      <c r="G2500" s="1"/>
    </row>
    <row r="2501" ht="12.75">
      <c r="G2501" s="1"/>
    </row>
    <row r="2502" ht="12.75">
      <c r="G2502" s="1"/>
    </row>
    <row r="2503" ht="12.75">
      <c r="G2503" s="1"/>
    </row>
    <row r="2504" ht="12.75">
      <c r="G2504" s="1"/>
    </row>
    <row r="2505" ht="12.75">
      <c r="G2505" s="1"/>
    </row>
    <row r="2506" ht="12.75">
      <c r="G2506" s="1"/>
    </row>
    <row r="2507" ht="12.75">
      <c r="G2507" s="1"/>
    </row>
    <row r="2508" ht="12.75">
      <c r="G2508" s="1"/>
    </row>
    <row r="2509" ht="12.75">
      <c r="G2509" s="1"/>
    </row>
    <row r="2510" ht="12.75">
      <c r="G2510" s="1"/>
    </row>
    <row r="2511" ht="12.75">
      <c r="G2511" s="1"/>
    </row>
    <row r="2512" ht="12.75">
      <c r="G2512" s="1"/>
    </row>
    <row r="2513" ht="12.75">
      <c r="G2513" s="1"/>
    </row>
    <row r="2514" ht="12.75">
      <c r="G2514" s="1"/>
    </row>
    <row r="2515" ht="12.75">
      <c r="G2515" s="1"/>
    </row>
    <row r="2516" ht="12.75">
      <c r="G2516" s="1"/>
    </row>
    <row r="2517" ht="12.75">
      <c r="G2517" s="1"/>
    </row>
    <row r="2518" ht="12.75">
      <c r="G2518" s="1"/>
    </row>
    <row r="2519" ht="12.75">
      <c r="G2519" s="1"/>
    </row>
    <row r="2520" ht="12.75">
      <c r="G2520" s="1"/>
    </row>
    <row r="2521" ht="12.75">
      <c r="G2521" s="1"/>
    </row>
    <row r="2522" ht="12.75">
      <c r="G2522" s="1"/>
    </row>
    <row r="2523" ht="12.75">
      <c r="G2523" s="1"/>
    </row>
    <row r="2524" ht="12.75">
      <c r="G2524" s="1"/>
    </row>
    <row r="2525" ht="12.75">
      <c r="G2525" s="1"/>
    </row>
    <row r="2526" ht="12.75">
      <c r="G2526" s="1"/>
    </row>
    <row r="2527" ht="12.75">
      <c r="G2527" s="1"/>
    </row>
    <row r="2528" ht="12.75">
      <c r="G2528" s="1"/>
    </row>
    <row r="2529" ht="12.75">
      <c r="G2529" s="1"/>
    </row>
    <row r="2530" ht="12.75">
      <c r="G2530" s="1"/>
    </row>
    <row r="2531" ht="12.75">
      <c r="G2531" s="1"/>
    </row>
    <row r="2532" ht="12.75">
      <c r="G2532" s="1"/>
    </row>
    <row r="2533" ht="12.75">
      <c r="G2533" s="1"/>
    </row>
    <row r="2534" ht="12.75">
      <c r="G2534" s="1"/>
    </row>
    <row r="2535" ht="12.75">
      <c r="G2535" s="1"/>
    </row>
    <row r="2536" ht="12.75">
      <c r="G2536" s="1"/>
    </row>
    <row r="2537" ht="12.75">
      <c r="G2537" s="1"/>
    </row>
    <row r="2538" ht="12.75">
      <c r="G2538" s="1"/>
    </row>
    <row r="2539" ht="12.75">
      <c r="G2539" s="1"/>
    </row>
    <row r="2540" ht="12.75">
      <c r="G2540" s="1"/>
    </row>
    <row r="2541" ht="12.75">
      <c r="G2541" s="1"/>
    </row>
    <row r="2542" ht="12.75">
      <c r="G2542" s="1"/>
    </row>
    <row r="2543" ht="12.75">
      <c r="G2543" s="1"/>
    </row>
    <row r="2544" ht="12.75">
      <c r="G2544" s="1"/>
    </row>
    <row r="2545" ht="12.75">
      <c r="G2545" s="1"/>
    </row>
    <row r="2546" ht="12.75">
      <c r="G2546" s="1"/>
    </row>
    <row r="2547" ht="12.75">
      <c r="G2547" s="1"/>
    </row>
    <row r="2548" ht="12.75">
      <c r="G2548" s="1"/>
    </row>
    <row r="2549" ht="12.75">
      <c r="G2549" s="1"/>
    </row>
    <row r="2550" ht="12.75">
      <c r="G2550" s="1"/>
    </row>
    <row r="2551" ht="12.75">
      <c r="G2551" s="1"/>
    </row>
    <row r="2552" ht="12.75">
      <c r="G2552" s="1"/>
    </row>
    <row r="2553" ht="12.75">
      <c r="G2553" s="1"/>
    </row>
    <row r="2554" ht="12.75">
      <c r="G2554" s="1"/>
    </row>
    <row r="2555" ht="12.75">
      <c r="G2555" s="1"/>
    </row>
    <row r="2556" ht="12.75">
      <c r="G2556" s="1"/>
    </row>
    <row r="2557" ht="12.75">
      <c r="G2557" s="1"/>
    </row>
    <row r="2558" ht="12.75">
      <c r="G2558" s="1"/>
    </row>
    <row r="2559" ht="12.75">
      <c r="G2559" s="1"/>
    </row>
    <row r="2560" ht="12.75">
      <c r="G2560" s="1"/>
    </row>
    <row r="2561" ht="12.75">
      <c r="G2561" s="1"/>
    </row>
    <row r="2562" ht="12.75">
      <c r="G2562" s="1"/>
    </row>
    <row r="2563" ht="12.75">
      <c r="G2563" s="1"/>
    </row>
    <row r="2564" ht="12.75">
      <c r="G2564" s="1"/>
    </row>
    <row r="2565" ht="12.75">
      <c r="G2565" s="1"/>
    </row>
    <row r="2566" ht="12.75">
      <c r="G2566" s="1"/>
    </row>
    <row r="2567" ht="12.75">
      <c r="G2567" s="1"/>
    </row>
    <row r="2568" ht="12.75">
      <c r="G2568" s="1"/>
    </row>
    <row r="2569" ht="12.75">
      <c r="G2569" s="1"/>
    </row>
    <row r="2570" ht="12.75">
      <c r="G2570" s="1"/>
    </row>
    <row r="2571" ht="12.75">
      <c r="G2571" s="1"/>
    </row>
    <row r="2572" ht="12.75">
      <c r="G2572" s="1"/>
    </row>
    <row r="2573" ht="12.75">
      <c r="G2573" s="1"/>
    </row>
    <row r="2574" ht="12.75">
      <c r="G2574" s="1"/>
    </row>
    <row r="2575" ht="12.75">
      <c r="G2575" s="1"/>
    </row>
    <row r="2576" ht="12.75">
      <c r="G2576" s="1"/>
    </row>
    <row r="2577" ht="12.75">
      <c r="G2577" s="1"/>
    </row>
    <row r="2578" ht="12.75">
      <c r="G2578" s="1"/>
    </row>
    <row r="2579" ht="12.75">
      <c r="G2579" s="1"/>
    </row>
    <row r="2580" ht="12.75">
      <c r="G2580" s="1"/>
    </row>
    <row r="2581" ht="12.75">
      <c r="G2581" s="1"/>
    </row>
    <row r="2582" ht="12.75">
      <c r="G2582" s="1"/>
    </row>
    <row r="2583" ht="12.75">
      <c r="G2583" s="1"/>
    </row>
    <row r="2584" ht="12.75">
      <c r="G2584" s="1"/>
    </row>
    <row r="2585" ht="12.75">
      <c r="G2585" s="1"/>
    </row>
    <row r="2586" ht="12.75">
      <c r="G2586" s="1"/>
    </row>
    <row r="2587" ht="12.75">
      <c r="G2587" s="1"/>
    </row>
    <row r="2588" ht="12.75">
      <c r="G2588" s="1"/>
    </row>
    <row r="2589" ht="12.75">
      <c r="G2589" s="1"/>
    </row>
    <row r="2590" ht="12.75">
      <c r="G2590" s="1"/>
    </row>
    <row r="2591" ht="12.75">
      <c r="G2591" s="1"/>
    </row>
    <row r="2592" ht="12.75">
      <c r="G2592" s="1"/>
    </row>
    <row r="2593" ht="12.75">
      <c r="G2593" s="1"/>
    </row>
    <row r="2594" ht="12.75">
      <c r="G2594" s="1"/>
    </row>
    <row r="2595" ht="12.75">
      <c r="G2595" s="1"/>
    </row>
    <row r="2596" ht="12.75">
      <c r="G2596" s="1"/>
    </row>
    <row r="2597" ht="12.75">
      <c r="G2597" s="1"/>
    </row>
    <row r="2598" ht="12.75">
      <c r="G2598" s="1"/>
    </row>
    <row r="2599" ht="12.75">
      <c r="G2599" s="1"/>
    </row>
    <row r="2600" ht="12.75">
      <c r="G2600" s="1"/>
    </row>
    <row r="2601" ht="12.75">
      <c r="G2601" s="1"/>
    </row>
    <row r="2602" ht="12.75">
      <c r="G2602" s="1"/>
    </row>
    <row r="2603" ht="12.75">
      <c r="G2603" s="1"/>
    </row>
    <row r="2604" ht="12.75">
      <c r="G2604" s="1"/>
    </row>
    <row r="2605" ht="12.75">
      <c r="G2605" s="1"/>
    </row>
    <row r="2606" ht="12.75">
      <c r="G2606" s="1"/>
    </row>
    <row r="2607" ht="12.75">
      <c r="G2607" s="1"/>
    </row>
    <row r="2608" ht="12.75">
      <c r="G2608" s="1"/>
    </row>
    <row r="2609" ht="12.75">
      <c r="G2609" s="1"/>
    </row>
    <row r="2610" ht="12.75">
      <c r="G2610" s="1"/>
    </row>
    <row r="2611" ht="12.75">
      <c r="G2611" s="1"/>
    </row>
    <row r="2612" ht="12.75">
      <c r="G2612" s="1"/>
    </row>
    <row r="2613" ht="12.75">
      <c r="G2613" s="1"/>
    </row>
    <row r="2614" ht="12.75">
      <c r="G2614" s="1"/>
    </row>
    <row r="2615" ht="12.75">
      <c r="G2615" s="1"/>
    </row>
    <row r="2616" ht="12.75">
      <c r="G2616" s="1"/>
    </row>
    <row r="2617" ht="12.75">
      <c r="G2617" s="1"/>
    </row>
    <row r="2618" ht="12.75">
      <c r="G2618" s="1"/>
    </row>
    <row r="2619" ht="12.75">
      <c r="G2619" s="1"/>
    </row>
    <row r="2620" ht="12.75">
      <c r="G2620" s="1"/>
    </row>
    <row r="2621" ht="12.75">
      <c r="G2621" s="1"/>
    </row>
    <row r="2622" ht="12.75">
      <c r="G2622" s="1"/>
    </row>
    <row r="2623" ht="12.75">
      <c r="G2623" s="1"/>
    </row>
    <row r="2624" ht="12.75">
      <c r="G2624" s="1"/>
    </row>
    <row r="2625" ht="12.75">
      <c r="G2625" s="1"/>
    </row>
    <row r="2626" ht="12.75">
      <c r="G2626" s="1"/>
    </row>
    <row r="2627" ht="12.75">
      <c r="G2627" s="1"/>
    </row>
    <row r="2628" ht="12.75">
      <c r="G2628" s="1"/>
    </row>
    <row r="2629" ht="12.75">
      <c r="G2629" s="1"/>
    </row>
    <row r="2630" ht="12.75">
      <c r="G2630" s="1"/>
    </row>
    <row r="2631" ht="12.75">
      <c r="G2631" s="1"/>
    </row>
    <row r="2632" ht="12.75">
      <c r="G2632" s="1"/>
    </row>
    <row r="2633" ht="12.75">
      <c r="G2633" s="1"/>
    </row>
    <row r="2634" ht="12.75">
      <c r="G2634" s="1"/>
    </row>
    <row r="2635" ht="12.75">
      <c r="G2635" s="1"/>
    </row>
    <row r="2636" ht="12.75">
      <c r="G2636" s="1"/>
    </row>
    <row r="2637" ht="12.75">
      <c r="G2637" s="1"/>
    </row>
    <row r="2638" ht="12.75">
      <c r="G2638" s="1"/>
    </row>
    <row r="2639" ht="12.75">
      <c r="G2639" s="1"/>
    </row>
    <row r="2640" ht="12.75">
      <c r="G2640" s="1"/>
    </row>
    <row r="2641" ht="12.75">
      <c r="G2641" s="1"/>
    </row>
    <row r="2642" ht="12.75">
      <c r="G2642" s="1"/>
    </row>
    <row r="2643" ht="12.75">
      <c r="G2643" s="1"/>
    </row>
    <row r="2644" ht="12.75">
      <c r="G2644" s="1"/>
    </row>
    <row r="2645" ht="12.75">
      <c r="G2645" s="1"/>
    </row>
    <row r="2646" ht="12.75">
      <c r="G2646" s="1"/>
    </row>
    <row r="2647" ht="12.75">
      <c r="G2647" s="1"/>
    </row>
    <row r="2648" ht="12.75">
      <c r="G2648" s="1"/>
    </row>
    <row r="2649" ht="12.75">
      <c r="G2649" s="1"/>
    </row>
    <row r="2650" ht="12.75">
      <c r="G2650" s="1"/>
    </row>
    <row r="2651" ht="12.75">
      <c r="G2651" s="1"/>
    </row>
    <row r="2652" ht="12.75">
      <c r="G2652" s="1"/>
    </row>
    <row r="2653" ht="12.75">
      <c r="G2653" s="1"/>
    </row>
    <row r="2654" ht="12.75">
      <c r="G2654" s="1"/>
    </row>
    <row r="2655" ht="12.75">
      <c r="G2655" s="1"/>
    </row>
    <row r="2656" ht="12.75">
      <c r="G2656" s="1"/>
    </row>
    <row r="2657" ht="12.75">
      <c r="G2657" s="1"/>
    </row>
    <row r="2658" ht="12.75">
      <c r="G2658" s="1"/>
    </row>
    <row r="2659" ht="12.75">
      <c r="G2659" s="1"/>
    </row>
    <row r="2660" ht="12.75">
      <c r="G2660" s="1"/>
    </row>
    <row r="2661" ht="12.75">
      <c r="G2661" s="1"/>
    </row>
    <row r="2662" ht="12.75">
      <c r="G2662" s="1"/>
    </row>
    <row r="2663" ht="12.75">
      <c r="G2663" s="1"/>
    </row>
    <row r="2664" ht="12.75">
      <c r="G2664" s="1"/>
    </row>
    <row r="2665" ht="12.75">
      <c r="G2665" s="1"/>
    </row>
    <row r="2666" ht="12.75">
      <c r="G2666" s="1"/>
    </row>
    <row r="2667" ht="12.75">
      <c r="G2667" s="1"/>
    </row>
    <row r="2668" ht="12.75">
      <c r="G2668" s="1"/>
    </row>
    <row r="2669" ht="12.75">
      <c r="G2669" s="1"/>
    </row>
    <row r="2670" ht="12.75">
      <c r="G2670" s="1"/>
    </row>
    <row r="2671" ht="12.75">
      <c r="G2671" s="1"/>
    </row>
    <row r="2672" ht="12.75">
      <c r="G2672" s="1"/>
    </row>
    <row r="2673" ht="12.75">
      <c r="G2673" s="1"/>
    </row>
    <row r="2674" ht="12.75">
      <c r="G2674" s="1"/>
    </row>
    <row r="2675" ht="12.75">
      <c r="G2675" s="1"/>
    </row>
    <row r="2676" ht="12.75">
      <c r="G2676" s="1"/>
    </row>
    <row r="2677" ht="12.75">
      <c r="G2677" s="1"/>
    </row>
    <row r="2678" ht="12.75">
      <c r="G2678" s="1"/>
    </row>
    <row r="2679" ht="12.75">
      <c r="G2679" s="1"/>
    </row>
    <row r="2680" ht="12.75">
      <c r="G2680" s="1"/>
    </row>
    <row r="2681" ht="12.75">
      <c r="G2681" s="1"/>
    </row>
    <row r="2682" ht="12.75">
      <c r="G2682" s="1"/>
    </row>
    <row r="2683" ht="12.75">
      <c r="G2683" s="1"/>
    </row>
    <row r="2684" ht="12.75">
      <c r="G2684" s="1"/>
    </row>
    <row r="2685" ht="12.75">
      <c r="G2685" s="1"/>
    </row>
    <row r="2686" ht="12.75">
      <c r="G2686" s="1"/>
    </row>
    <row r="2687" ht="12.75">
      <c r="G2687" s="1"/>
    </row>
    <row r="2688" ht="12.75">
      <c r="G2688" s="1"/>
    </row>
    <row r="2689" ht="12.75">
      <c r="G2689" s="1"/>
    </row>
    <row r="2690" ht="12.75">
      <c r="G2690" s="1"/>
    </row>
    <row r="2691" ht="12.75">
      <c r="G2691" s="1"/>
    </row>
    <row r="2692" ht="12.75">
      <c r="G2692" s="1"/>
    </row>
    <row r="2693" ht="12.75">
      <c r="G2693" s="1"/>
    </row>
    <row r="2694" ht="12.75">
      <c r="G2694" s="1"/>
    </row>
    <row r="2695" ht="12.75">
      <c r="G2695" s="1"/>
    </row>
    <row r="2696" ht="12.75">
      <c r="G2696" s="1"/>
    </row>
    <row r="2697" ht="12.75">
      <c r="G2697" s="1"/>
    </row>
    <row r="2698" ht="12.75">
      <c r="G2698" s="1"/>
    </row>
    <row r="2699" ht="12.75">
      <c r="G2699" s="1"/>
    </row>
    <row r="2700" ht="12.75">
      <c r="G2700" s="1"/>
    </row>
    <row r="2701" ht="12.75">
      <c r="G2701" s="1"/>
    </row>
    <row r="2702" ht="12.75">
      <c r="G2702" s="1"/>
    </row>
    <row r="2703" ht="12.75">
      <c r="G2703" s="1"/>
    </row>
    <row r="2704" ht="12.75">
      <c r="G2704" s="1"/>
    </row>
    <row r="2705" ht="12.75">
      <c r="G2705" s="1"/>
    </row>
    <row r="2706" ht="12.75">
      <c r="G2706" s="1"/>
    </row>
    <row r="2707" ht="12.75">
      <c r="G2707" s="1"/>
    </row>
    <row r="2708" ht="12.75">
      <c r="G2708" s="1"/>
    </row>
    <row r="2709" ht="12.75">
      <c r="G2709" s="1"/>
    </row>
    <row r="2710" ht="12.75">
      <c r="G2710" s="1"/>
    </row>
    <row r="2711" ht="12.75">
      <c r="G2711" s="1"/>
    </row>
    <row r="2712" ht="12.75">
      <c r="G2712" s="1"/>
    </row>
    <row r="2713" ht="12.75">
      <c r="G2713" s="1"/>
    </row>
    <row r="2714" ht="12.75">
      <c r="G2714" s="1"/>
    </row>
    <row r="2715" ht="12.75">
      <c r="G2715" s="1"/>
    </row>
    <row r="2716" ht="12.75">
      <c r="G2716" s="1"/>
    </row>
    <row r="2717" ht="12.75">
      <c r="G2717" s="1"/>
    </row>
    <row r="2718" ht="12.75">
      <c r="G2718" s="1"/>
    </row>
    <row r="2719" ht="12.75">
      <c r="G2719" s="1"/>
    </row>
    <row r="2720" ht="12.75">
      <c r="G2720" s="1"/>
    </row>
    <row r="2721" ht="12.75">
      <c r="G2721" s="1"/>
    </row>
    <row r="2722" ht="12.75">
      <c r="G2722" s="1"/>
    </row>
    <row r="2723" ht="12.75">
      <c r="G2723" s="1"/>
    </row>
    <row r="2724" ht="12.75">
      <c r="G2724" s="1"/>
    </row>
    <row r="2725" ht="12.75">
      <c r="G2725" s="1"/>
    </row>
    <row r="2726" ht="12.75">
      <c r="G2726" s="1"/>
    </row>
    <row r="2727" ht="12.75">
      <c r="G2727" s="1"/>
    </row>
    <row r="2728" ht="12.75">
      <c r="G2728" s="1"/>
    </row>
    <row r="2729" ht="12.75">
      <c r="G2729" s="1"/>
    </row>
    <row r="2730" ht="12.75">
      <c r="G2730" s="1"/>
    </row>
    <row r="2731" ht="12.75">
      <c r="G2731" s="1"/>
    </row>
    <row r="2732" ht="12.75">
      <c r="G2732" s="1"/>
    </row>
    <row r="2733" ht="12.75">
      <c r="G2733" s="1"/>
    </row>
    <row r="2734" ht="12.75">
      <c r="G2734" s="1"/>
    </row>
    <row r="2735" ht="12.75">
      <c r="G2735" s="1"/>
    </row>
    <row r="2736" ht="12.75">
      <c r="G2736" s="1"/>
    </row>
    <row r="2737" ht="12.75">
      <c r="G2737" s="1"/>
    </row>
    <row r="2738" ht="12.75">
      <c r="G2738" s="1"/>
    </row>
    <row r="2739" ht="12.75">
      <c r="G2739" s="1"/>
    </row>
    <row r="2740" ht="12.75">
      <c r="G2740" s="1"/>
    </row>
    <row r="2741" ht="12.75">
      <c r="G2741" s="1"/>
    </row>
    <row r="2742" ht="12.75">
      <c r="G2742" s="1"/>
    </row>
    <row r="2743" ht="12.75">
      <c r="G2743" s="1"/>
    </row>
    <row r="2744" ht="12.75">
      <c r="G2744" s="1"/>
    </row>
    <row r="2745" ht="12.75">
      <c r="G2745" s="1"/>
    </row>
    <row r="2746" ht="12.75">
      <c r="G2746" s="1"/>
    </row>
    <row r="2747" ht="12.75">
      <c r="G2747" s="1"/>
    </row>
    <row r="2748" ht="12.75">
      <c r="G2748" s="1"/>
    </row>
    <row r="2749" ht="12.75">
      <c r="G2749" s="1"/>
    </row>
    <row r="2750" ht="12.75">
      <c r="G2750" s="1"/>
    </row>
    <row r="2751" ht="12.75">
      <c r="G2751" s="1"/>
    </row>
    <row r="2752" ht="12.75">
      <c r="G2752" s="1"/>
    </row>
    <row r="2753" ht="12.75">
      <c r="G2753" s="1"/>
    </row>
    <row r="2754" ht="12.75">
      <c r="G2754" s="1"/>
    </row>
    <row r="2755" ht="12.75">
      <c r="G2755" s="1"/>
    </row>
    <row r="2756" ht="12.75">
      <c r="G2756" s="1"/>
    </row>
    <row r="2757" ht="12.75">
      <c r="G2757" s="1"/>
    </row>
    <row r="2758" ht="12.75">
      <c r="G2758" s="1"/>
    </row>
    <row r="2759" ht="12.75">
      <c r="G2759" s="1"/>
    </row>
    <row r="2760" ht="12.75">
      <c r="G2760" s="1"/>
    </row>
    <row r="2761" ht="12.75">
      <c r="G2761" s="1"/>
    </row>
    <row r="2762" ht="12.75">
      <c r="G2762" s="1"/>
    </row>
    <row r="2763" ht="12.75">
      <c r="G2763" s="1"/>
    </row>
    <row r="2764" ht="12.75">
      <c r="G2764" s="1"/>
    </row>
    <row r="2765" ht="12.75">
      <c r="G2765" s="1"/>
    </row>
    <row r="2766" ht="12.75">
      <c r="G2766" s="1"/>
    </row>
    <row r="2767" ht="12.75">
      <c r="G2767" s="1"/>
    </row>
    <row r="2768" ht="12.75">
      <c r="G2768" s="1"/>
    </row>
    <row r="2769" ht="12.75">
      <c r="G2769" s="1"/>
    </row>
    <row r="2770" ht="12.75">
      <c r="G2770" s="1"/>
    </row>
    <row r="2771" ht="12.75">
      <c r="G2771" s="1"/>
    </row>
    <row r="2772" ht="12.75">
      <c r="G2772" s="1"/>
    </row>
    <row r="2773" ht="12.75">
      <c r="G2773" s="1"/>
    </row>
    <row r="2774" ht="12.75">
      <c r="G2774" s="1"/>
    </row>
    <row r="2775" ht="12.75">
      <c r="G2775" s="1"/>
    </row>
    <row r="2776" ht="12.75">
      <c r="G2776" s="1"/>
    </row>
    <row r="2777" ht="12.75">
      <c r="G2777" s="1"/>
    </row>
    <row r="2778" ht="12.75">
      <c r="G2778" s="1"/>
    </row>
    <row r="2779" ht="12.75">
      <c r="G2779" s="1"/>
    </row>
    <row r="2780" ht="12.75">
      <c r="G2780" s="1"/>
    </row>
    <row r="2781" ht="12.75">
      <c r="G2781" s="1"/>
    </row>
    <row r="2782" ht="12.75">
      <c r="G2782" s="1"/>
    </row>
    <row r="2783" ht="12.75">
      <c r="G2783" s="1"/>
    </row>
    <row r="2784" ht="12.75">
      <c r="G2784" s="1"/>
    </row>
    <row r="2785" ht="12.75">
      <c r="G2785" s="1"/>
    </row>
    <row r="2786" ht="12.75">
      <c r="G2786" s="1"/>
    </row>
    <row r="2787" ht="12.75">
      <c r="G2787" s="1"/>
    </row>
    <row r="2788" ht="12.75">
      <c r="G2788" s="1"/>
    </row>
    <row r="2789" ht="12.75">
      <c r="G2789" s="1"/>
    </row>
    <row r="2790" ht="12.75">
      <c r="G2790" s="1"/>
    </row>
    <row r="2791" ht="12.75">
      <c r="G2791" s="1"/>
    </row>
    <row r="2792" ht="12.75">
      <c r="G2792" s="1"/>
    </row>
    <row r="2793" ht="12.75">
      <c r="G2793" s="1"/>
    </row>
    <row r="2794" ht="12.75">
      <c r="G2794" s="1"/>
    </row>
    <row r="2795" ht="12.75">
      <c r="G2795" s="1"/>
    </row>
    <row r="2796" ht="12.75">
      <c r="G2796" s="1"/>
    </row>
    <row r="2797" ht="12.75">
      <c r="G2797" s="1"/>
    </row>
    <row r="2798" ht="12.75">
      <c r="G2798" s="1"/>
    </row>
    <row r="2799" ht="12.75">
      <c r="G2799" s="1"/>
    </row>
    <row r="2800" ht="12.75">
      <c r="G2800" s="1"/>
    </row>
    <row r="2801" ht="12.75">
      <c r="G2801" s="1"/>
    </row>
    <row r="2802" ht="12.75">
      <c r="G2802" s="1"/>
    </row>
    <row r="2803" ht="12.75">
      <c r="G2803" s="1"/>
    </row>
    <row r="2804" ht="12.75">
      <c r="G2804" s="1"/>
    </row>
    <row r="2805" ht="12.75">
      <c r="G2805" s="1"/>
    </row>
    <row r="2806" ht="12.75">
      <c r="G2806" s="1"/>
    </row>
    <row r="2807" ht="12.75">
      <c r="G2807" s="1"/>
    </row>
    <row r="2808" ht="12.75">
      <c r="G2808" s="1"/>
    </row>
    <row r="2809" ht="12.75">
      <c r="G2809" s="1"/>
    </row>
    <row r="2810" ht="12.75">
      <c r="G2810" s="1"/>
    </row>
    <row r="2811" ht="12.75">
      <c r="G2811" s="1"/>
    </row>
    <row r="2812" ht="12.75">
      <c r="G2812" s="1"/>
    </row>
    <row r="2813" ht="12.75">
      <c r="G2813" s="1"/>
    </row>
    <row r="2814" ht="12.75">
      <c r="G2814" s="1"/>
    </row>
    <row r="2815" ht="12.75">
      <c r="G2815" s="1"/>
    </row>
    <row r="2816" ht="12.75">
      <c r="G2816" s="1"/>
    </row>
    <row r="2817" ht="12.75">
      <c r="G2817" s="1"/>
    </row>
    <row r="2818" ht="12.75">
      <c r="G2818" s="1"/>
    </row>
    <row r="2819" ht="12.75">
      <c r="G2819" s="1"/>
    </row>
    <row r="2820" ht="12.75">
      <c r="G2820" s="1"/>
    </row>
    <row r="2821" ht="12.75">
      <c r="G2821" s="1"/>
    </row>
    <row r="2822" ht="12.75">
      <c r="G2822" s="1"/>
    </row>
    <row r="2823" ht="12.75">
      <c r="G2823" s="1"/>
    </row>
    <row r="2824" ht="12.75">
      <c r="G2824" s="1"/>
    </row>
    <row r="2825" ht="12.75">
      <c r="G2825" s="1"/>
    </row>
    <row r="2826" ht="12.75">
      <c r="G2826" s="1"/>
    </row>
    <row r="2827" ht="12.75">
      <c r="G2827" s="1"/>
    </row>
    <row r="2828" ht="12.75">
      <c r="G2828" s="1"/>
    </row>
    <row r="2829" ht="12.75">
      <c r="G2829" s="1"/>
    </row>
    <row r="2830" ht="12.75">
      <c r="G2830" s="1"/>
    </row>
    <row r="2831" ht="12.75">
      <c r="G2831" s="1"/>
    </row>
    <row r="2832" ht="12.75">
      <c r="G2832" s="1"/>
    </row>
    <row r="2833" ht="12.75">
      <c r="G2833" s="1"/>
    </row>
    <row r="2834" ht="12.75">
      <c r="G2834" s="1"/>
    </row>
    <row r="2835" ht="12.75">
      <c r="G2835" s="1"/>
    </row>
    <row r="2836" ht="12.75">
      <c r="G2836" s="1"/>
    </row>
    <row r="2837" ht="12.75">
      <c r="G2837" s="1"/>
    </row>
    <row r="2838" ht="12.75">
      <c r="G2838" s="1"/>
    </row>
    <row r="2839" ht="12.75">
      <c r="G2839" s="1"/>
    </row>
    <row r="2840" ht="12.75">
      <c r="G2840" s="1"/>
    </row>
    <row r="2841" ht="12.75">
      <c r="G2841" s="1"/>
    </row>
    <row r="2842" ht="12.75">
      <c r="G2842" s="1"/>
    </row>
    <row r="2843" ht="12.75">
      <c r="G2843" s="1"/>
    </row>
    <row r="2844" ht="12.75">
      <c r="G2844" s="1"/>
    </row>
    <row r="2845" ht="12.75">
      <c r="G2845" s="1"/>
    </row>
    <row r="2846" ht="12.75">
      <c r="G2846" s="1"/>
    </row>
    <row r="2847" ht="12.75">
      <c r="G2847" s="1"/>
    </row>
    <row r="2848" ht="12.75">
      <c r="G2848" s="1"/>
    </row>
    <row r="2849" ht="12.75">
      <c r="G2849" s="1"/>
    </row>
    <row r="2850" ht="12.75">
      <c r="G2850" s="1"/>
    </row>
    <row r="2851" ht="12.75">
      <c r="G2851" s="1"/>
    </row>
    <row r="2852" ht="12.75">
      <c r="G2852" s="1"/>
    </row>
    <row r="2853" ht="12.75">
      <c r="G2853" s="1"/>
    </row>
    <row r="2854" ht="12.75">
      <c r="G2854" s="1"/>
    </row>
    <row r="2855" ht="12.75">
      <c r="G2855" s="1"/>
    </row>
    <row r="2856" ht="12.75">
      <c r="G2856" s="1"/>
    </row>
    <row r="2857" ht="12.75">
      <c r="G2857" s="1"/>
    </row>
    <row r="2858" ht="12.75">
      <c r="G2858" s="1"/>
    </row>
    <row r="2859" ht="12.75">
      <c r="G2859" s="1"/>
    </row>
    <row r="2860" ht="12.75">
      <c r="G2860" s="1"/>
    </row>
    <row r="2861" ht="12.75">
      <c r="G2861" s="1"/>
    </row>
    <row r="2862" ht="12.75">
      <c r="G2862" s="1"/>
    </row>
    <row r="2863" ht="12.75">
      <c r="G2863" s="1"/>
    </row>
    <row r="2864" ht="12.75">
      <c r="G2864" s="1"/>
    </row>
    <row r="2865" ht="12.75">
      <c r="G2865" s="1"/>
    </row>
    <row r="2866" ht="12.75">
      <c r="G2866" s="1"/>
    </row>
    <row r="2867" ht="12.75">
      <c r="G2867" s="1"/>
    </row>
    <row r="2868" ht="12.75">
      <c r="G2868" s="1"/>
    </row>
    <row r="2869" ht="12.75">
      <c r="G2869" s="1"/>
    </row>
    <row r="2870" ht="12.75">
      <c r="G2870" s="1"/>
    </row>
    <row r="2871" ht="12.75">
      <c r="G2871" s="1"/>
    </row>
    <row r="2872" ht="12.75">
      <c r="G2872" s="1"/>
    </row>
    <row r="2873" ht="12.75">
      <c r="G2873" s="1"/>
    </row>
    <row r="2874" ht="12.75">
      <c r="G2874" s="1"/>
    </row>
    <row r="2875" ht="12.75">
      <c r="G2875" s="1"/>
    </row>
    <row r="2876" ht="12.75">
      <c r="G2876" s="1"/>
    </row>
    <row r="2877" ht="12.75">
      <c r="G2877" s="1"/>
    </row>
    <row r="2878" ht="12.75">
      <c r="G2878" s="1"/>
    </row>
    <row r="2879" ht="12.75">
      <c r="G2879" s="1"/>
    </row>
    <row r="2880" ht="12.75">
      <c r="G2880" s="1"/>
    </row>
    <row r="2881" ht="12.75">
      <c r="G2881" s="1"/>
    </row>
    <row r="2882" ht="12.75">
      <c r="G2882" s="1"/>
    </row>
    <row r="2883" ht="12.75">
      <c r="G2883" s="1"/>
    </row>
    <row r="2884" ht="12.75">
      <c r="G2884" s="1"/>
    </row>
    <row r="2885" ht="12.75">
      <c r="G2885" s="1"/>
    </row>
    <row r="2886" ht="12.75">
      <c r="G2886" s="1"/>
    </row>
    <row r="2887" ht="12.75">
      <c r="G2887" s="1"/>
    </row>
    <row r="2888" ht="12.75">
      <c r="G2888" s="1"/>
    </row>
    <row r="2889" ht="12.75">
      <c r="G2889" s="1"/>
    </row>
    <row r="2890" ht="12.75">
      <c r="G2890" s="1"/>
    </row>
    <row r="2891" ht="12.75">
      <c r="G2891" s="1"/>
    </row>
    <row r="2892" ht="12.75">
      <c r="G2892" s="1"/>
    </row>
    <row r="2893" ht="12.75">
      <c r="G2893" s="1"/>
    </row>
    <row r="2894" ht="12.75">
      <c r="G2894" s="1"/>
    </row>
    <row r="2895" ht="12.75">
      <c r="G2895" s="1"/>
    </row>
    <row r="2896" ht="12.75">
      <c r="G2896" s="1"/>
    </row>
    <row r="2897" ht="12.75">
      <c r="G2897" s="1"/>
    </row>
    <row r="2898" ht="12.75">
      <c r="G2898" s="1"/>
    </row>
    <row r="2899" ht="12.75">
      <c r="G2899" s="1"/>
    </row>
    <row r="2900" ht="12.75">
      <c r="G2900" s="1"/>
    </row>
    <row r="2901" ht="12.75">
      <c r="G2901" s="1"/>
    </row>
    <row r="2902" ht="12.75">
      <c r="G2902" s="1"/>
    </row>
    <row r="2903" ht="12.75">
      <c r="G2903" s="1"/>
    </row>
    <row r="2904" ht="12.75">
      <c r="G2904" s="1"/>
    </row>
    <row r="2905" ht="12.75">
      <c r="G2905" s="1"/>
    </row>
    <row r="2906" ht="12.75">
      <c r="G2906" s="1"/>
    </row>
    <row r="2907" ht="12.75">
      <c r="G2907" s="1"/>
    </row>
    <row r="2908" ht="12.75">
      <c r="G2908" s="1"/>
    </row>
    <row r="2909" ht="12.75">
      <c r="G2909" s="1"/>
    </row>
    <row r="2910" ht="12.75">
      <c r="G2910" s="1"/>
    </row>
    <row r="2911" ht="12.75">
      <c r="G2911" s="1"/>
    </row>
    <row r="2912" ht="12.75">
      <c r="G2912" s="1"/>
    </row>
    <row r="2913" ht="12.75">
      <c r="G2913" s="1"/>
    </row>
    <row r="2914" ht="12.75">
      <c r="G2914" s="1"/>
    </row>
    <row r="2915" ht="12.75">
      <c r="G2915" s="1"/>
    </row>
    <row r="2916" ht="12.75">
      <c r="G2916" s="1"/>
    </row>
    <row r="2917" ht="12.75">
      <c r="G2917" s="1"/>
    </row>
    <row r="2918" ht="12.75">
      <c r="G2918" s="1"/>
    </row>
    <row r="2919" ht="12.75">
      <c r="G2919" s="1"/>
    </row>
    <row r="2920" ht="12.75">
      <c r="G2920" s="1"/>
    </row>
    <row r="2921" ht="12.75">
      <c r="G2921" s="1"/>
    </row>
    <row r="2922" ht="12.75">
      <c r="G2922" s="1"/>
    </row>
    <row r="2923" ht="12.75">
      <c r="G2923" s="1"/>
    </row>
    <row r="2924" ht="12.75">
      <c r="G2924" s="1"/>
    </row>
    <row r="2925" ht="12.75">
      <c r="G2925" s="1"/>
    </row>
    <row r="2926" ht="12.75">
      <c r="G2926" s="1"/>
    </row>
    <row r="2927" ht="12.75">
      <c r="G2927" s="1"/>
    </row>
    <row r="2928" ht="12.75">
      <c r="G2928" s="1"/>
    </row>
    <row r="2929" ht="12.75">
      <c r="G2929" s="1"/>
    </row>
    <row r="2930" ht="12.75">
      <c r="G2930" s="1"/>
    </row>
    <row r="2931" ht="12.75">
      <c r="G2931" s="1"/>
    </row>
    <row r="2932" ht="12.75">
      <c r="G2932" s="1"/>
    </row>
    <row r="2933" ht="12.75">
      <c r="G2933" s="1"/>
    </row>
    <row r="2934" ht="12.75">
      <c r="G2934" s="1"/>
    </row>
    <row r="2935" ht="12.75">
      <c r="G2935" s="1"/>
    </row>
    <row r="2936" ht="12.75">
      <c r="G2936" s="1"/>
    </row>
    <row r="2937" ht="12.75">
      <c r="G2937" s="1"/>
    </row>
    <row r="2938" ht="12.75">
      <c r="G2938" s="1"/>
    </row>
    <row r="2939" ht="12.75">
      <c r="G2939" s="1"/>
    </row>
    <row r="2940" ht="12.75">
      <c r="G2940" s="1"/>
    </row>
    <row r="2941" ht="12.75">
      <c r="G2941" s="1"/>
    </row>
    <row r="2942" ht="12.75">
      <c r="G2942" s="1"/>
    </row>
    <row r="2943" ht="12.75">
      <c r="G2943" s="1"/>
    </row>
    <row r="2944" ht="12.75">
      <c r="G2944" s="1"/>
    </row>
    <row r="2945" ht="12.75">
      <c r="G2945" s="1"/>
    </row>
    <row r="2946" ht="12.75">
      <c r="G2946" s="1"/>
    </row>
    <row r="2947" ht="12.75">
      <c r="G2947" s="1"/>
    </row>
    <row r="2948" ht="12.75">
      <c r="G2948" s="1"/>
    </row>
    <row r="2949" ht="12.75">
      <c r="G2949" s="1"/>
    </row>
    <row r="2950" ht="12.75">
      <c r="G2950" s="1"/>
    </row>
    <row r="2951" ht="12.75">
      <c r="G2951" s="1"/>
    </row>
    <row r="2952" ht="12.75">
      <c r="G2952" s="1"/>
    </row>
    <row r="2953" ht="12.75">
      <c r="G2953" s="1"/>
    </row>
    <row r="2954" ht="12.75">
      <c r="G2954" s="1"/>
    </row>
    <row r="2955" ht="12.75">
      <c r="G2955" s="1"/>
    </row>
    <row r="2956" ht="12.75">
      <c r="G2956" s="1"/>
    </row>
    <row r="2957" ht="12.75">
      <c r="G2957" s="1"/>
    </row>
    <row r="2958" ht="12.75">
      <c r="G2958" s="1"/>
    </row>
    <row r="2959" ht="12.75">
      <c r="G2959" s="1"/>
    </row>
    <row r="2960" ht="12.75">
      <c r="G2960" s="1"/>
    </row>
    <row r="2961" ht="12.75">
      <c r="G2961" s="1"/>
    </row>
    <row r="2962" ht="12.75">
      <c r="G2962" s="1"/>
    </row>
    <row r="2963" ht="12.75">
      <c r="G2963" s="1"/>
    </row>
    <row r="2964" ht="12.75">
      <c r="G2964" s="1"/>
    </row>
    <row r="2965" ht="12.75">
      <c r="G2965" s="1"/>
    </row>
    <row r="2966" ht="12.75">
      <c r="G2966" s="1"/>
    </row>
    <row r="2967" ht="12.75">
      <c r="G2967" s="1"/>
    </row>
    <row r="2968" ht="12.75">
      <c r="G2968" s="1"/>
    </row>
    <row r="2969" ht="12.75">
      <c r="G2969" s="1"/>
    </row>
    <row r="2970" ht="12.75">
      <c r="G2970" s="1"/>
    </row>
    <row r="2971" ht="12.75">
      <c r="G2971" s="1"/>
    </row>
    <row r="2972" ht="12.75">
      <c r="G2972" s="1"/>
    </row>
    <row r="2973" ht="12.75">
      <c r="G2973" s="1"/>
    </row>
    <row r="2974" ht="12.75">
      <c r="G2974" s="1"/>
    </row>
    <row r="2975" ht="12.75">
      <c r="G2975" s="1"/>
    </row>
    <row r="2976" ht="12.75">
      <c r="G2976" s="1"/>
    </row>
    <row r="2977" ht="12.75">
      <c r="G2977" s="1"/>
    </row>
    <row r="2978" ht="12.75">
      <c r="G2978" s="1"/>
    </row>
    <row r="2979" ht="12.75">
      <c r="G2979" s="1"/>
    </row>
    <row r="2980" ht="12.75">
      <c r="G2980" s="1"/>
    </row>
    <row r="2981" ht="12.75">
      <c r="G2981" s="1"/>
    </row>
    <row r="2982" ht="12.75">
      <c r="G2982" s="1"/>
    </row>
    <row r="2983" ht="12.75">
      <c r="G2983" s="1"/>
    </row>
    <row r="2984" ht="12.75">
      <c r="G2984" s="1"/>
    </row>
    <row r="2985" ht="12.75">
      <c r="G2985" s="1"/>
    </row>
    <row r="2986" ht="12.75">
      <c r="G2986" s="1"/>
    </row>
    <row r="2987" ht="12.75">
      <c r="G2987" s="1"/>
    </row>
    <row r="2988" ht="12.75">
      <c r="G2988" s="1"/>
    </row>
    <row r="2989" ht="12.75">
      <c r="G2989" s="1"/>
    </row>
    <row r="2990" ht="12.75">
      <c r="G2990" s="1"/>
    </row>
    <row r="2991" ht="12.75">
      <c r="G2991" s="1"/>
    </row>
    <row r="2992" ht="12.75">
      <c r="G2992" s="1"/>
    </row>
    <row r="2993" ht="12.75">
      <c r="G2993" s="1"/>
    </row>
    <row r="2994" ht="12.75">
      <c r="G2994" s="1"/>
    </row>
    <row r="2995" ht="12.75">
      <c r="G2995" s="1"/>
    </row>
    <row r="2996" ht="12.75">
      <c r="G2996" s="1"/>
    </row>
    <row r="2997" ht="12.75">
      <c r="G2997" s="1"/>
    </row>
    <row r="2998" ht="12.75">
      <c r="G2998" s="1"/>
    </row>
    <row r="2999" ht="12.75">
      <c r="G2999" s="1"/>
    </row>
    <row r="3000" ht="12.75">
      <c r="G3000" s="1"/>
    </row>
    <row r="3001" ht="12.75">
      <c r="G3001" s="1"/>
    </row>
    <row r="3002" ht="12.75">
      <c r="G3002" s="1"/>
    </row>
    <row r="3003" ht="12.75">
      <c r="G3003" s="1"/>
    </row>
    <row r="3004" ht="12.75">
      <c r="G3004" s="1"/>
    </row>
    <row r="3005" ht="12.75">
      <c r="G3005" s="1"/>
    </row>
    <row r="3006" ht="12.75">
      <c r="G3006" s="1"/>
    </row>
    <row r="3007" ht="12.75">
      <c r="G3007" s="1"/>
    </row>
    <row r="3008" ht="12.75">
      <c r="G3008" s="1"/>
    </row>
    <row r="3009" ht="12.75">
      <c r="G3009" s="1"/>
    </row>
    <row r="3010" ht="12.75">
      <c r="G3010" s="1"/>
    </row>
    <row r="3011" ht="12.75">
      <c r="G3011" s="1"/>
    </row>
    <row r="3012" ht="12.75">
      <c r="G3012" s="1"/>
    </row>
    <row r="3013" ht="12.75">
      <c r="G3013" s="1"/>
    </row>
    <row r="3014" ht="12.75">
      <c r="G3014" s="1"/>
    </row>
    <row r="3015" ht="12.75">
      <c r="G3015" s="1"/>
    </row>
    <row r="3016" ht="12.75">
      <c r="G3016" s="1"/>
    </row>
    <row r="3017" ht="12.75">
      <c r="G3017" s="1"/>
    </row>
    <row r="3018" ht="12.75">
      <c r="G3018" s="1"/>
    </row>
    <row r="3019" ht="12.75">
      <c r="G3019" s="1"/>
    </row>
    <row r="3020" ht="12.75">
      <c r="G3020" s="1"/>
    </row>
    <row r="3021" ht="12.75">
      <c r="G3021" s="1"/>
    </row>
    <row r="3022" ht="12.75">
      <c r="G3022" s="1"/>
    </row>
    <row r="3023" ht="12.75">
      <c r="G3023" s="1"/>
    </row>
    <row r="3024" ht="12.75">
      <c r="G3024" s="1"/>
    </row>
    <row r="3025" ht="12.75">
      <c r="G3025" s="1"/>
    </row>
    <row r="3026" ht="12.75">
      <c r="G3026" s="1"/>
    </row>
    <row r="3027" ht="12.75">
      <c r="G3027" s="1"/>
    </row>
    <row r="3028" ht="12.75">
      <c r="G3028" s="1"/>
    </row>
    <row r="3029" ht="12.75">
      <c r="G3029" s="1"/>
    </row>
    <row r="3030" ht="12.75">
      <c r="G3030" s="1"/>
    </row>
    <row r="3031" ht="12.75">
      <c r="G3031" s="1"/>
    </row>
    <row r="3032" ht="12.75">
      <c r="G3032" s="1"/>
    </row>
    <row r="3033" ht="12.75">
      <c r="G3033" s="1"/>
    </row>
    <row r="3034" ht="12.75">
      <c r="G3034" s="1"/>
    </row>
    <row r="3035" ht="12.75">
      <c r="G3035" s="1"/>
    </row>
    <row r="3036" ht="12.75">
      <c r="G3036" s="1"/>
    </row>
    <row r="3037" ht="12.75">
      <c r="G3037" s="1"/>
    </row>
    <row r="3038" ht="12.75">
      <c r="G3038" s="1"/>
    </row>
    <row r="3039" ht="12.75">
      <c r="G3039" s="1"/>
    </row>
    <row r="3040" ht="12.75">
      <c r="G3040" s="1"/>
    </row>
    <row r="3041" ht="12.75">
      <c r="G3041" s="1"/>
    </row>
    <row r="3042" ht="12.75">
      <c r="G3042" s="1"/>
    </row>
    <row r="3043" ht="12.75">
      <c r="G3043" s="1"/>
    </row>
    <row r="3044" ht="12.75">
      <c r="G3044" s="1"/>
    </row>
    <row r="3045" ht="12.75">
      <c r="G3045" s="1"/>
    </row>
    <row r="3046" ht="12.75">
      <c r="G3046" s="1"/>
    </row>
    <row r="3047" ht="12.75">
      <c r="G3047" s="1"/>
    </row>
    <row r="3048" ht="12.75">
      <c r="G3048" s="1"/>
    </row>
    <row r="3049" ht="12.75">
      <c r="G3049" s="1"/>
    </row>
    <row r="3050" ht="12.75">
      <c r="G3050" s="1"/>
    </row>
    <row r="3051" ht="12.75">
      <c r="G3051" s="1"/>
    </row>
    <row r="3052" ht="12.75">
      <c r="G3052" s="1"/>
    </row>
    <row r="3053" ht="12.75">
      <c r="G3053" s="1"/>
    </row>
    <row r="3054" ht="12.75">
      <c r="G3054" s="1"/>
    </row>
    <row r="3055" ht="12.75">
      <c r="G3055" s="1"/>
    </row>
    <row r="3056" ht="12.75">
      <c r="G3056" s="1"/>
    </row>
    <row r="3057" ht="12.75">
      <c r="G3057" s="1"/>
    </row>
    <row r="3058" ht="12.75">
      <c r="G3058" s="1"/>
    </row>
    <row r="3059" ht="12.75">
      <c r="G3059" s="1"/>
    </row>
    <row r="3060" ht="12.75">
      <c r="G3060" s="1"/>
    </row>
    <row r="3061" ht="12.75">
      <c r="G3061" s="1"/>
    </row>
    <row r="3062" ht="12.75">
      <c r="G3062" s="1"/>
    </row>
    <row r="3063" ht="12.75">
      <c r="G3063" s="1"/>
    </row>
    <row r="3064" ht="12.75">
      <c r="G3064" s="1"/>
    </row>
    <row r="3065" ht="12.75">
      <c r="G3065" s="1"/>
    </row>
    <row r="3066" ht="12.75">
      <c r="G3066" s="1"/>
    </row>
    <row r="3067" ht="12.75">
      <c r="G3067" s="1"/>
    </row>
    <row r="3068" ht="12.75">
      <c r="G3068" s="1"/>
    </row>
    <row r="3069" ht="12.75">
      <c r="G3069" s="1"/>
    </row>
    <row r="3070" ht="12.75">
      <c r="G3070" s="1"/>
    </row>
    <row r="3071" ht="12.75">
      <c r="G3071" s="1"/>
    </row>
    <row r="3072" ht="12.75">
      <c r="G3072" s="1"/>
    </row>
    <row r="3073" ht="12.75">
      <c r="G3073" s="1"/>
    </row>
    <row r="3074" ht="12.75">
      <c r="G3074" s="1"/>
    </row>
    <row r="3075" ht="12.75">
      <c r="G3075" s="1"/>
    </row>
    <row r="3076" ht="12.75">
      <c r="G3076" s="1"/>
    </row>
    <row r="3077" ht="12.75">
      <c r="G3077" s="1"/>
    </row>
    <row r="3078" ht="12.75">
      <c r="G3078" s="1"/>
    </row>
    <row r="3079" ht="12.75">
      <c r="G3079" s="1"/>
    </row>
    <row r="3080" ht="12.75">
      <c r="G3080" s="1"/>
    </row>
    <row r="3081" ht="12.75">
      <c r="G3081" s="1"/>
    </row>
    <row r="3082" ht="12.75">
      <c r="G3082" s="1"/>
    </row>
    <row r="3083" ht="12.75">
      <c r="G3083" s="1"/>
    </row>
    <row r="3084" ht="12.75">
      <c r="G3084" s="1"/>
    </row>
    <row r="3085" ht="12.75">
      <c r="G3085" s="1"/>
    </row>
    <row r="3086" ht="12.75">
      <c r="G3086" s="1"/>
    </row>
    <row r="3087" ht="12.75">
      <c r="G3087" s="1"/>
    </row>
    <row r="3088" ht="12.75">
      <c r="G3088" s="1"/>
    </row>
    <row r="3089" ht="12.75">
      <c r="G3089" s="1"/>
    </row>
    <row r="3090" ht="12.75">
      <c r="G3090" s="1"/>
    </row>
    <row r="3091" ht="12.75">
      <c r="G3091" s="1"/>
    </row>
    <row r="3092" ht="12.75">
      <c r="G3092" s="1"/>
    </row>
    <row r="3093" ht="12.75">
      <c r="G3093" s="1"/>
    </row>
    <row r="3094" ht="12.75">
      <c r="G3094" s="1"/>
    </row>
    <row r="3095" ht="12.75">
      <c r="G3095" s="1"/>
    </row>
    <row r="3096" ht="12.75">
      <c r="G3096" s="1"/>
    </row>
    <row r="3097" ht="12.75">
      <c r="G3097" s="1"/>
    </row>
    <row r="3098" ht="12.75">
      <c r="G3098" s="1"/>
    </row>
    <row r="3099" ht="12.75">
      <c r="G3099" s="1"/>
    </row>
    <row r="3100" ht="12.75">
      <c r="G3100" s="1"/>
    </row>
    <row r="3101" ht="12.75">
      <c r="G3101" s="1"/>
    </row>
    <row r="3102" ht="12.75">
      <c r="G3102" s="1"/>
    </row>
    <row r="3103" ht="12.75">
      <c r="G3103" s="1"/>
    </row>
    <row r="3104" ht="12.75">
      <c r="G3104" s="1"/>
    </row>
    <row r="3105" ht="12.75">
      <c r="G3105" s="1"/>
    </row>
    <row r="3106" ht="12.75">
      <c r="G3106" s="1"/>
    </row>
    <row r="3107" ht="12.75">
      <c r="G3107" s="1"/>
    </row>
    <row r="3108" ht="12.75">
      <c r="G3108" s="1"/>
    </row>
    <row r="3109" ht="12.75">
      <c r="G3109" s="1"/>
    </row>
    <row r="3110" ht="12.75">
      <c r="G3110" s="1"/>
    </row>
    <row r="3111" ht="12.75">
      <c r="G3111" s="1"/>
    </row>
    <row r="3112" ht="12.75">
      <c r="G3112" s="1"/>
    </row>
    <row r="3113" ht="12.75">
      <c r="G3113" s="1"/>
    </row>
    <row r="3114" ht="12.75">
      <c r="G3114" s="1"/>
    </row>
    <row r="3115" ht="12.75">
      <c r="G3115" s="1"/>
    </row>
    <row r="3116" ht="12.75">
      <c r="G3116" s="1"/>
    </row>
    <row r="3117" ht="12.75">
      <c r="G3117" s="1"/>
    </row>
    <row r="3118" ht="12.75">
      <c r="G3118" s="1"/>
    </row>
    <row r="3119" ht="12.75">
      <c r="G3119" s="1"/>
    </row>
    <row r="3120" ht="12.75">
      <c r="G3120" s="1"/>
    </row>
    <row r="3121" ht="12.75">
      <c r="G3121" s="1"/>
    </row>
    <row r="3122" ht="12.75">
      <c r="G3122" s="1"/>
    </row>
    <row r="3123" ht="12.75">
      <c r="G3123" s="1"/>
    </row>
    <row r="3124" ht="12.75">
      <c r="G3124" s="1"/>
    </row>
    <row r="3125" ht="12.75">
      <c r="G3125" s="1"/>
    </row>
    <row r="3126" ht="12.75">
      <c r="G3126" s="1"/>
    </row>
    <row r="3127" ht="12.75">
      <c r="G3127" s="1"/>
    </row>
    <row r="3128" ht="12.75">
      <c r="G3128" s="1"/>
    </row>
    <row r="3129" ht="12.75">
      <c r="G3129" s="1"/>
    </row>
    <row r="3130" ht="12.75">
      <c r="G3130" s="1"/>
    </row>
    <row r="3131" ht="12.75">
      <c r="G3131" s="1"/>
    </row>
    <row r="3132" ht="12.75">
      <c r="G3132" s="1"/>
    </row>
    <row r="3133" ht="12.75">
      <c r="G3133" s="1"/>
    </row>
    <row r="3134" ht="12.75">
      <c r="G3134" s="1"/>
    </row>
    <row r="3135" ht="12.75">
      <c r="G3135" s="1"/>
    </row>
    <row r="3136" ht="12.75">
      <c r="G3136" s="1"/>
    </row>
    <row r="3137" ht="12.75">
      <c r="G3137" s="1"/>
    </row>
    <row r="3138" ht="12.75">
      <c r="G3138" s="1"/>
    </row>
    <row r="3139" ht="12.75">
      <c r="G3139" s="1"/>
    </row>
    <row r="3140" ht="12.75">
      <c r="G3140" s="1"/>
    </row>
    <row r="3141" ht="12.75">
      <c r="G3141" s="1"/>
    </row>
    <row r="3142" ht="12.75">
      <c r="G3142" s="1"/>
    </row>
    <row r="3143" ht="12.75">
      <c r="G3143" s="1"/>
    </row>
    <row r="3144" ht="12.75">
      <c r="G3144" s="1"/>
    </row>
    <row r="3145" ht="12.75">
      <c r="G3145" s="1"/>
    </row>
    <row r="3146" ht="12.75">
      <c r="G3146" s="1"/>
    </row>
    <row r="3147" ht="12.75">
      <c r="G3147" s="1"/>
    </row>
    <row r="3148" ht="12.75">
      <c r="G3148" s="1"/>
    </row>
    <row r="3149" ht="12.75">
      <c r="G3149" s="1"/>
    </row>
    <row r="3150" ht="12.75">
      <c r="G3150" s="1"/>
    </row>
    <row r="3151" ht="12.75">
      <c r="G3151" s="1"/>
    </row>
    <row r="3152" ht="12.75">
      <c r="G3152" s="1"/>
    </row>
    <row r="3153" ht="12.75">
      <c r="G3153" s="1"/>
    </row>
    <row r="3154" ht="12.75">
      <c r="G3154" s="1"/>
    </row>
    <row r="3155" ht="12.75">
      <c r="G3155" s="1"/>
    </row>
    <row r="3156" ht="12.75">
      <c r="G3156" s="1"/>
    </row>
    <row r="3157" ht="12.75">
      <c r="G3157" s="1"/>
    </row>
    <row r="3158" ht="12.75">
      <c r="G3158" s="1"/>
    </row>
    <row r="3159" ht="12.75">
      <c r="G3159" s="1"/>
    </row>
    <row r="3160" ht="12.75">
      <c r="G3160" s="1"/>
    </row>
    <row r="3161" ht="12.75">
      <c r="G3161" s="1"/>
    </row>
    <row r="3162" ht="12.75">
      <c r="G3162" s="1"/>
    </row>
    <row r="3163" ht="12.75">
      <c r="G3163" s="1"/>
    </row>
    <row r="3164" ht="12.75">
      <c r="G3164" s="1"/>
    </row>
    <row r="3165" ht="12.75">
      <c r="G3165" s="1"/>
    </row>
    <row r="3166" ht="12.75">
      <c r="G3166" s="1"/>
    </row>
    <row r="3167" ht="12.75">
      <c r="G3167" s="1"/>
    </row>
    <row r="3168" ht="12.75">
      <c r="G3168" s="1"/>
    </row>
    <row r="3169" ht="12.75">
      <c r="G3169" s="1"/>
    </row>
    <row r="3170" ht="12.75">
      <c r="G3170" s="1"/>
    </row>
    <row r="3171" ht="12.75">
      <c r="G3171" s="1"/>
    </row>
    <row r="3172" ht="12.75">
      <c r="G3172" s="1"/>
    </row>
    <row r="3173" ht="12.75">
      <c r="G3173" s="1"/>
    </row>
    <row r="3174" ht="12.75">
      <c r="G3174" s="1"/>
    </row>
    <row r="3175" ht="12.75">
      <c r="G3175" s="1"/>
    </row>
    <row r="3176" ht="12.75">
      <c r="G3176" s="1"/>
    </row>
    <row r="3177" ht="12.75">
      <c r="G3177" s="1"/>
    </row>
    <row r="3178" ht="12.75">
      <c r="G3178" s="1"/>
    </row>
    <row r="3179" ht="12.75">
      <c r="G3179" s="1"/>
    </row>
    <row r="3180" ht="12.75">
      <c r="G3180" s="1"/>
    </row>
    <row r="3181" ht="12.75">
      <c r="G3181" s="1"/>
    </row>
    <row r="3182" ht="12.75">
      <c r="G3182" s="1"/>
    </row>
    <row r="3183" ht="12.75">
      <c r="G3183" s="1"/>
    </row>
    <row r="3184" ht="12.75">
      <c r="G3184" s="1"/>
    </row>
    <row r="3185" ht="12.75">
      <c r="G3185" s="1"/>
    </row>
    <row r="3186" ht="12.75">
      <c r="G3186" s="1"/>
    </row>
    <row r="3187" ht="12.75">
      <c r="G3187" s="1"/>
    </row>
    <row r="3188" ht="12.75">
      <c r="G3188" s="1"/>
    </row>
    <row r="3189" ht="12.75">
      <c r="G3189" s="1"/>
    </row>
    <row r="3190" ht="12.75">
      <c r="G3190" s="1"/>
    </row>
    <row r="3191" ht="12.75">
      <c r="G3191" s="1"/>
    </row>
    <row r="3192" ht="12.75">
      <c r="G3192" s="1"/>
    </row>
    <row r="3193" ht="12.75">
      <c r="G3193" s="1"/>
    </row>
    <row r="3194" ht="12.75">
      <c r="G3194" s="1"/>
    </row>
    <row r="3195" ht="12.75">
      <c r="G3195" s="1"/>
    </row>
    <row r="3196" ht="12.75">
      <c r="G3196" s="1"/>
    </row>
    <row r="3197" ht="12.75">
      <c r="G3197" s="1"/>
    </row>
    <row r="3198" ht="12.75">
      <c r="G3198" s="1"/>
    </row>
    <row r="3199" ht="12.75">
      <c r="G3199" s="1"/>
    </row>
    <row r="3200" ht="12.75">
      <c r="G3200" s="1"/>
    </row>
    <row r="3201" ht="12.75">
      <c r="G3201" s="1"/>
    </row>
    <row r="3202" ht="12.75">
      <c r="G3202" s="1"/>
    </row>
    <row r="3203" ht="12.75">
      <c r="G3203" s="1"/>
    </row>
    <row r="3204" ht="12.75">
      <c r="G3204" s="1"/>
    </row>
    <row r="3205" ht="12.75">
      <c r="G3205" s="1"/>
    </row>
    <row r="3206" ht="12.75">
      <c r="G3206" s="1"/>
    </row>
    <row r="3207" ht="12.75">
      <c r="G3207" s="1"/>
    </row>
    <row r="3208" ht="12.75">
      <c r="G3208" s="1"/>
    </row>
    <row r="3209" ht="12.75">
      <c r="G3209" s="1"/>
    </row>
    <row r="3210" ht="12.75">
      <c r="G3210" s="1"/>
    </row>
    <row r="3211" ht="12.75">
      <c r="G3211" s="1"/>
    </row>
    <row r="3212" ht="12.75">
      <c r="G3212" s="1"/>
    </row>
    <row r="3213" ht="12.75">
      <c r="G3213" s="1"/>
    </row>
    <row r="3214" ht="12.75">
      <c r="G3214" s="1"/>
    </row>
    <row r="3215" ht="12.75">
      <c r="G3215" s="1"/>
    </row>
    <row r="3216" ht="12.75">
      <c r="G3216" s="1"/>
    </row>
    <row r="3217" ht="12.75">
      <c r="G3217" s="1"/>
    </row>
    <row r="3218" ht="12.75">
      <c r="G3218" s="1"/>
    </row>
    <row r="3219" ht="12.75">
      <c r="G3219" s="1"/>
    </row>
    <row r="3220" ht="12.75">
      <c r="G3220" s="1"/>
    </row>
    <row r="3221" ht="12.75">
      <c r="G3221" s="1"/>
    </row>
    <row r="3222" ht="12.75">
      <c r="G3222" s="1"/>
    </row>
    <row r="3223" ht="12.75">
      <c r="G3223" s="1"/>
    </row>
    <row r="3224" ht="12.75">
      <c r="G3224" s="1"/>
    </row>
    <row r="3225" ht="12.75">
      <c r="G3225" s="1"/>
    </row>
    <row r="3226" ht="12.75">
      <c r="G3226" s="1"/>
    </row>
    <row r="3227" ht="12.75">
      <c r="G3227" s="1"/>
    </row>
    <row r="3228" ht="12.75">
      <c r="G3228" s="1"/>
    </row>
    <row r="3229" ht="12.75">
      <c r="G3229" s="1"/>
    </row>
    <row r="3230" ht="12.75">
      <c r="G3230" s="1"/>
    </row>
    <row r="3231" ht="12.75">
      <c r="G3231" s="1"/>
    </row>
    <row r="3232" ht="12.75">
      <c r="G3232" s="1"/>
    </row>
    <row r="3233" ht="12.75">
      <c r="G3233" s="1"/>
    </row>
    <row r="3234" ht="12.75">
      <c r="G3234" s="1"/>
    </row>
    <row r="3235" ht="12.75">
      <c r="G3235" s="1"/>
    </row>
    <row r="3236" ht="12.75">
      <c r="G3236" s="1"/>
    </row>
    <row r="3237" ht="12.75">
      <c r="G3237" s="1"/>
    </row>
    <row r="3238" ht="12.75">
      <c r="G3238" s="1"/>
    </row>
    <row r="3239" ht="12.75">
      <c r="G3239" s="1"/>
    </row>
    <row r="3240" ht="12.75">
      <c r="G3240" s="1"/>
    </row>
    <row r="3241" ht="12.75">
      <c r="G3241" s="1"/>
    </row>
    <row r="3242" ht="12.75">
      <c r="G3242" s="1"/>
    </row>
    <row r="3243" ht="12.75">
      <c r="G3243" s="1"/>
    </row>
    <row r="3244" ht="12.75">
      <c r="G3244" s="1"/>
    </row>
    <row r="3245" ht="12.75">
      <c r="G3245" s="1"/>
    </row>
    <row r="3246" ht="12.75">
      <c r="G3246" s="1"/>
    </row>
    <row r="3247" ht="12.75">
      <c r="G3247" s="1"/>
    </row>
    <row r="3248" ht="12.75">
      <c r="G3248" s="1"/>
    </row>
    <row r="3249" ht="12.75">
      <c r="G3249" s="1"/>
    </row>
    <row r="3250" ht="12.75">
      <c r="G3250" s="1"/>
    </row>
    <row r="3251" ht="12.75">
      <c r="G3251" s="1"/>
    </row>
    <row r="3252" ht="12.75">
      <c r="G3252" s="1"/>
    </row>
    <row r="3253" ht="12.75">
      <c r="G3253" s="1"/>
    </row>
    <row r="3254" ht="12.75">
      <c r="G3254" s="1"/>
    </row>
    <row r="3255" ht="12.75">
      <c r="G3255" s="1"/>
    </row>
    <row r="3256" ht="12.75">
      <c r="G3256" s="1"/>
    </row>
    <row r="3257" ht="12.75">
      <c r="G3257" s="1"/>
    </row>
    <row r="3258" ht="12.75">
      <c r="G3258" s="1"/>
    </row>
    <row r="3259" ht="12.75">
      <c r="G3259" s="1"/>
    </row>
    <row r="3260" ht="12.75">
      <c r="G3260" s="1"/>
    </row>
    <row r="3261" ht="12.75">
      <c r="G3261" s="1"/>
    </row>
    <row r="3262" ht="12.75">
      <c r="G3262" s="1"/>
    </row>
    <row r="3263" ht="12.75">
      <c r="G3263" s="1"/>
    </row>
    <row r="3264" ht="12.75">
      <c r="G3264" s="1"/>
    </row>
    <row r="3265" ht="12.75">
      <c r="G3265" s="1"/>
    </row>
    <row r="3266" ht="12.75">
      <c r="G3266" s="1"/>
    </row>
    <row r="3267" ht="12.75">
      <c r="G3267" s="1"/>
    </row>
    <row r="3268" ht="12.75">
      <c r="G3268" s="1"/>
    </row>
    <row r="3269" ht="12.75">
      <c r="G3269" s="1"/>
    </row>
    <row r="3270" ht="12.75">
      <c r="G3270" s="1"/>
    </row>
    <row r="3271" ht="12.75">
      <c r="G3271" s="1"/>
    </row>
    <row r="3272" ht="12.75">
      <c r="G3272" s="1"/>
    </row>
    <row r="3273" ht="12.75">
      <c r="G3273" s="1"/>
    </row>
    <row r="3274" ht="12.75">
      <c r="G3274" s="1"/>
    </row>
    <row r="3275" ht="12.75">
      <c r="G3275" s="1"/>
    </row>
    <row r="3276" ht="12.75">
      <c r="G3276" s="1"/>
    </row>
    <row r="3277" ht="12.75">
      <c r="G3277" s="1"/>
    </row>
    <row r="3278" ht="12.75">
      <c r="G3278" s="1"/>
    </row>
    <row r="3279" ht="12.75">
      <c r="G3279" s="1"/>
    </row>
    <row r="3280" ht="12.75">
      <c r="G3280" s="1"/>
    </row>
    <row r="3281" ht="12.75">
      <c r="G3281" s="1"/>
    </row>
    <row r="3282" ht="12.75">
      <c r="G3282" s="1"/>
    </row>
    <row r="3283" ht="12.75">
      <c r="G3283" s="1"/>
    </row>
    <row r="3284" ht="12.75">
      <c r="G3284" s="1"/>
    </row>
    <row r="3285" ht="12.75">
      <c r="G3285" s="1"/>
    </row>
    <row r="3286" ht="12.75">
      <c r="G3286" s="1"/>
    </row>
    <row r="3287" ht="12.75">
      <c r="G3287" s="1"/>
    </row>
    <row r="3288" ht="12.75">
      <c r="G3288" s="1"/>
    </row>
    <row r="3289" ht="12.75">
      <c r="G3289" s="1"/>
    </row>
    <row r="3290" ht="12.75">
      <c r="G3290" s="1"/>
    </row>
    <row r="3291" ht="12.75">
      <c r="G3291" s="1"/>
    </row>
    <row r="3292" ht="12.75">
      <c r="G3292" s="1"/>
    </row>
    <row r="3293" ht="12.75">
      <c r="G3293" s="1"/>
    </row>
    <row r="3294" ht="12.75">
      <c r="G3294" s="1"/>
    </row>
    <row r="3295" ht="12.75">
      <c r="G3295" s="1"/>
    </row>
    <row r="3296" ht="12.75">
      <c r="G3296" s="1"/>
    </row>
    <row r="3297" ht="12.75">
      <c r="G3297" s="1"/>
    </row>
    <row r="3298" ht="12.75">
      <c r="G3298" s="1"/>
    </row>
    <row r="3299" ht="12.75">
      <c r="G3299" s="1"/>
    </row>
    <row r="3300" ht="12.75">
      <c r="G3300" s="1"/>
    </row>
    <row r="3301" ht="12.75">
      <c r="G3301" s="1"/>
    </row>
    <row r="3302" ht="12.75">
      <c r="G3302" s="1"/>
    </row>
    <row r="3303" ht="12.75">
      <c r="G3303" s="1"/>
    </row>
    <row r="3304" ht="12.75">
      <c r="G3304" s="1"/>
    </row>
    <row r="3305" ht="12.75">
      <c r="G3305" s="1"/>
    </row>
    <row r="3306" ht="12.75">
      <c r="G3306" s="1"/>
    </row>
    <row r="3307" ht="12.75">
      <c r="G3307" s="1"/>
    </row>
    <row r="3308" ht="12.75">
      <c r="G3308" s="1"/>
    </row>
    <row r="3309" ht="12.75">
      <c r="G3309" s="1"/>
    </row>
    <row r="3310" ht="12.75">
      <c r="G3310" s="1"/>
    </row>
    <row r="3311" ht="12.75">
      <c r="G3311" s="1"/>
    </row>
    <row r="3312" ht="12.75">
      <c r="G3312" s="1"/>
    </row>
    <row r="3313" ht="12.75">
      <c r="G3313" s="1"/>
    </row>
    <row r="3314" ht="12.75">
      <c r="G3314" s="1"/>
    </row>
    <row r="3315" ht="12.75">
      <c r="G3315" s="1"/>
    </row>
    <row r="3316" ht="12.75">
      <c r="G3316" s="1"/>
    </row>
    <row r="3317" ht="12.75">
      <c r="G3317" s="1"/>
    </row>
    <row r="3318" ht="12.75">
      <c r="G3318" s="1"/>
    </row>
    <row r="3319" ht="12.75">
      <c r="G3319" s="1"/>
    </row>
    <row r="3320" ht="12.75">
      <c r="G3320" s="1"/>
    </row>
    <row r="3321" ht="12.75">
      <c r="G3321" s="1"/>
    </row>
    <row r="3322" ht="12.75">
      <c r="G3322" s="1"/>
    </row>
    <row r="3323" ht="12.75">
      <c r="G3323" s="1"/>
    </row>
    <row r="3324" ht="12.75">
      <c r="G3324" s="1"/>
    </row>
    <row r="3325" ht="12.75">
      <c r="G3325" s="1"/>
    </row>
    <row r="3326" ht="12.75">
      <c r="G3326" s="1"/>
    </row>
    <row r="3327" ht="12.75">
      <c r="G3327" s="1"/>
    </row>
    <row r="3328" ht="12.75">
      <c r="G3328" s="1"/>
    </row>
    <row r="3329" ht="12.75">
      <c r="G3329" s="1"/>
    </row>
    <row r="3330" ht="12.75">
      <c r="G3330" s="1"/>
    </row>
    <row r="3331" ht="12.75">
      <c r="G3331" s="1"/>
    </row>
    <row r="3332" ht="12.75">
      <c r="G3332" s="1"/>
    </row>
    <row r="3333" ht="12.75">
      <c r="G3333" s="1"/>
    </row>
    <row r="3334" ht="12.75">
      <c r="G3334" s="1"/>
    </row>
    <row r="3335" ht="12.75">
      <c r="G3335" s="1"/>
    </row>
    <row r="3336" ht="12.75">
      <c r="G3336" s="1"/>
    </row>
    <row r="3337" ht="12.75">
      <c r="G3337" s="1"/>
    </row>
    <row r="3338" ht="12.75">
      <c r="G3338" s="1"/>
    </row>
    <row r="3339" ht="12.75">
      <c r="G3339" s="1"/>
    </row>
    <row r="3340" ht="12.75">
      <c r="G3340" s="1"/>
    </row>
    <row r="3341" ht="12.75">
      <c r="G3341" s="1"/>
    </row>
    <row r="3342" ht="12.75">
      <c r="G3342" s="1"/>
    </row>
    <row r="3343" ht="12.75">
      <c r="G3343" s="1"/>
    </row>
    <row r="3344" ht="12.75">
      <c r="G3344" s="1"/>
    </row>
    <row r="3345" ht="12.75">
      <c r="G3345" s="1"/>
    </row>
    <row r="3346" ht="12.75">
      <c r="G3346" s="1"/>
    </row>
    <row r="3347" ht="12.75">
      <c r="G3347" s="1"/>
    </row>
    <row r="3348" ht="12.75">
      <c r="G3348" s="1"/>
    </row>
    <row r="3349" ht="12.75">
      <c r="G3349" s="1"/>
    </row>
    <row r="3350" ht="12.75">
      <c r="G3350" s="1"/>
    </row>
    <row r="3351" ht="12.75">
      <c r="G3351" s="1"/>
    </row>
    <row r="3352" ht="12.75">
      <c r="G3352" s="1"/>
    </row>
    <row r="3353" ht="12.75">
      <c r="G3353" s="1"/>
    </row>
    <row r="3354" ht="12.75">
      <c r="G3354" s="1"/>
    </row>
    <row r="3355" ht="12.75">
      <c r="G3355" s="1"/>
    </row>
    <row r="3356" ht="12.75">
      <c r="G3356" s="1"/>
    </row>
    <row r="3357" ht="12.75">
      <c r="G3357" s="1"/>
    </row>
    <row r="3358" ht="12.75">
      <c r="G3358" s="1"/>
    </row>
    <row r="3359" ht="12.75">
      <c r="G3359" s="1"/>
    </row>
    <row r="3360" ht="12.75">
      <c r="G3360" s="1"/>
    </row>
    <row r="3361" ht="12.75">
      <c r="G3361" s="1"/>
    </row>
    <row r="3362" ht="12.75">
      <c r="G3362" s="1"/>
    </row>
    <row r="3363" ht="12.75">
      <c r="G3363" s="1"/>
    </row>
    <row r="3364" ht="12.75">
      <c r="G3364" s="1"/>
    </row>
    <row r="3365" ht="12.75">
      <c r="G3365" s="1"/>
    </row>
    <row r="3366" ht="12.75">
      <c r="G3366" s="1"/>
    </row>
    <row r="3367" ht="12.75">
      <c r="G3367" s="1"/>
    </row>
    <row r="3368" ht="12.75">
      <c r="G3368" s="1"/>
    </row>
    <row r="3369" ht="12.75">
      <c r="G3369" s="1"/>
    </row>
    <row r="3370" ht="12.75">
      <c r="G3370" s="1"/>
    </row>
    <row r="3371" ht="12.75">
      <c r="G3371" s="1"/>
    </row>
    <row r="3372" ht="12.75">
      <c r="G3372" s="1"/>
    </row>
    <row r="3373" ht="12.75">
      <c r="G3373" s="1"/>
    </row>
    <row r="3374" ht="12.75">
      <c r="G3374" s="1"/>
    </row>
    <row r="3375" ht="12.75">
      <c r="G3375" s="1"/>
    </row>
    <row r="3376" ht="12.75">
      <c r="G3376" s="1"/>
    </row>
    <row r="3377" ht="12.75">
      <c r="G3377" s="1"/>
    </row>
    <row r="3378" ht="12.75">
      <c r="G3378" s="1"/>
    </row>
    <row r="3379" ht="12.75">
      <c r="G3379" s="1"/>
    </row>
    <row r="3380" ht="12.75">
      <c r="G3380" s="1"/>
    </row>
    <row r="3381" ht="12.75">
      <c r="G3381" s="1"/>
    </row>
    <row r="3382" ht="12.75">
      <c r="G3382" s="1"/>
    </row>
    <row r="3383" ht="12.75">
      <c r="G3383" s="1"/>
    </row>
    <row r="3384" ht="12.75">
      <c r="G3384" s="1"/>
    </row>
    <row r="3385" ht="12.75">
      <c r="G3385" s="1"/>
    </row>
    <row r="3386" ht="12.75">
      <c r="G3386" s="1"/>
    </row>
    <row r="3387" ht="12.75">
      <c r="G3387" s="1"/>
    </row>
    <row r="3388" ht="12.75">
      <c r="G3388" s="1"/>
    </row>
    <row r="3389" ht="12.75">
      <c r="G3389" s="1"/>
    </row>
    <row r="3390" ht="12.75">
      <c r="G3390" s="1"/>
    </row>
    <row r="3391" ht="12.75">
      <c r="G3391" s="1"/>
    </row>
    <row r="3392" ht="12.75">
      <c r="G3392" s="1"/>
    </row>
    <row r="3393" ht="12.75">
      <c r="G3393" s="1"/>
    </row>
    <row r="3394" ht="12.75">
      <c r="G3394" s="1"/>
    </row>
    <row r="3395" ht="12.75">
      <c r="G3395" s="1"/>
    </row>
    <row r="3396" ht="12.75">
      <c r="G3396" s="1"/>
    </row>
    <row r="3397" ht="12.75">
      <c r="G3397" s="1"/>
    </row>
    <row r="3398" ht="12.75">
      <c r="G3398" s="1"/>
    </row>
    <row r="3399" ht="12.75">
      <c r="G3399" s="1"/>
    </row>
    <row r="3400" ht="12.75">
      <c r="G3400" s="1"/>
    </row>
    <row r="3401" ht="12.75">
      <c r="G3401" s="1"/>
    </row>
    <row r="3402" ht="12.75">
      <c r="G3402" s="1"/>
    </row>
    <row r="3403" ht="12.75">
      <c r="G3403" s="1"/>
    </row>
    <row r="3404" ht="12.75">
      <c r="G3404" s="1"/>
    </row>
    <row r="3405" ht="12.75">
      <c r="G3405" s="1"/>
    </row>
    <row r="3406" ht="12.75">
      <c r="G3406" s="1"/>
    </row>
    <row r="3407" ht="12.75">
      <c r="G3407" s="1"/>
    </row>
    <row r="3408" ht="12.75">
      <c r="G3408" s="1"/>
    </row>
    <row r="3409" ht="12.75">
      <c r="G3409" s="1"/>
    </row>
    <row r="3410" ht="12.75">
      <c r="G3410" s="1"/>
    </row>
    <row r="3411" ht="12.75">
      <c r="G3411" s="1"/>
    </row>
    <row r="3412" ht="12.75">
      <c r="G3412" s="1"/>
    </row>
    <row r="3413" ht="12.75">
      <c r="G3413" s="1"/>
    </row>
    <row r="3414" ht="12.75">
      <c r="G3414" s="1"/>
    </row>
    <row r="3415" ht="12.75">
      <c r="G3415" s="1"/>
    </row>
    <row r="3416" ht="12.75">
      <c r="G3416" s="1"/>
    </row>
    <row r="3417" ht="12.75">
      <c r="G3417" s="1"/>
    </row>
    <row r="3418" ht="12.75">
      <c r="G3418" s="1"/>
    </row>
    <row r="3419" ht="12.75">
      <c r="G3419" s="1"/>
    </row>
    <row r="3420" ht="12.75">
      <c r="G3420" s="1"/>
    </row>
    <row r="3421" ht="12.75">
      <c r="G3421" s="1"/>
    </row>
    <row r="3422" ht="12.75">
      <c r="G3422" s="1"/>
    </row>
    <row r="3423" ht="12.75">
      <c r="G3423" s="1"/>
    </row>
    <row r="3424" ht="12.75">
      <c r="G3424" s="1"/>
    </row>
    <row r="3425" ht="12.75">
      <c r="G3425" s="1"/>
    </row>
    <row r="3426" ht="12.75">
      <c r="G3426" s="1"/>
    </row>
    <row r="3427" ht="12.75">
      <c r="G3427" s="1"/>
    </row>
    <row r="3428" ht="12.75">
      <c r="G3428" s="1"/>
    </row>
    <row r="3429" ht="12.75">
      <c r="G3429" s="1"/>
    </row>
    <row r="3430" ht="12.75">
      <c r="G3430" s="1"/>
    </row>
    <row r="3431" ht="12.75">
      <c r="G3431" s="1"/>
    </row>
    <row r="3432" ht="12.75">
      <c r="G3432" s="1"/>
    </row>
    <row r="3433" ht="12.75">
      <c r="G3433" s="1"/>
    </row>
    <row r="3434" ht="12.75">
      <c r="G3434" s="1"/>
    </row>
    <row r="3435" ht="12.75">
      <c r="G3435" s="1"/>
    </row>
    <row r="3436" ht="12.75">
      <c r="G3436" s="1"/>
    </row>
    <row r="3437" ht="12.75">
      <c r="G3437" s="1"/>
    </row>
    <row r="3438" ht="12.75">
      <c r="G3438" s="1"/>
    </row>
    <row r="3439" ht="12.75">
      <c r="G3439" s="1"/>
    </row>
    <row r="3440" ht="12.75">
      <c r="G3440" s="1"/>
    </row>
    <row r="3441" ht="12.75">
      <c r="G3441" s="1"/>
    </row>
    <row r="3442" ht="12.75">
      <c r="G3442" s="1"/>
    </row>
    <row r="3443" ht="12.75">
      <c r="G3443" s="1"/>
    </row>
    <row r="3444" ht="12.75">
      <c r="G3444" s="1"/>
    </row>
    <row r="3445" ht="12.75">
      <c r="G3445" s="1"/>
    </row>
    <row r="3446" ht="12.75">
      <c r="G3446" s="1"/>
    </row>
    <row r="3447" ht="12.75">
      <c r="G3447" s="1"/>
    </row>
    <row r="3448" ht="12.75">
      <c r="G3448" s="1"/>
    </row>
    <row r="3449" ht="12.75">
      <c r="G3449" s="1"/>
    </row>
    <row r="3450" ht="12.75">
      <c r="G3450" s="1"/>
    </row>
    <row r="3451" ht="12.75">
      <c r="G3451" s="1"/>
    </row>
    <row r="3452" ht="12.75">
      <c r="G3452" s="1"/>
    </row>
    <row r="3453" ht="12.75">
      <c r="G3453" s="1"/>
    </row>
    <row r="3454" ht="12.75">
      <c r="G3454" s="1"/>
    </row>
    <row r="3455" ht="12.75">
      <c r="G3455" s="1"/>
    </row>
    <row r="3456" ht="12.75">
      <c r="G3456" s="1"/>
    </row>
    <row r="3457" ht="12.75">
      <c r="G3457" s="1"/>
    </row>
    <row r="3458" ht="12.75">
      <c r="G3458" s="1"/>
    </row>
    <row r="3459" ht="12.75">
      <c r="G3459" s="1"/>
    </row>
    <row r="3460" ht="12.75">
      <c r="G3460" s="1"/>
    </row>
    <row r="3461" ht="12.75">
      <c r="G3461" s="1"/>
    </row>
    <row r="3462" ht="12.75">
      <c r="G3462" s="1"/>
    </row>
    <row r="3463" ht="12.75">
      <c r="G3463" s="1"/>
    </row>
    <row r="3464" ht="12.75">
      <c r="G3464" s="1"/>
    </row>
    <row r="3465" ht="12.75">
      <c r="G3465" s="1"/>
    </row>
    <row r="3466" ht="12.75">
      <c r="G3466" s="1"/>
    </row>
    <row r="3467" ht="12.75">
      <c r="G3467" s="1"/>
    </row>
    <row r="3468" ht="12.75">
      <c r="G3468" s="1"/>
    </row>
    <row r="3469" ht="12.75">
      <c r="G3469" s="1"/>
    </row>
    <row r="3470" ht="12.75">
      <c r="G3470" s="1"/>
    </row>
    <row r="3471" ht="12.75">
      <c r="G3471" s="1"/>
    </row>
    <row r="3472" ht="12.75">
      <c r="G3472" s="1"/>
    </row>
    <row r="3473" ht="12.75">
      <c r="G3473" s="1"/>
    </row>
    <row r="3474" ht="12.75">
      <c r="G3474" s="1"/>
    </row>
    <row r="3475" ht="12.75">
      <c r="G3475" s="1"/>
    </row>
    <row r="3476" ht="12.75">
      <c r="G3476" s="1"/>
    </row>
    <row r="3477" ht="12.75">
      <c r="G3477" s="1"/>
    </row>
    <row r="3478" ht="12.75">
      <c r="G3478" s="1"/>
    </row>
    <row r="3479" ht="12.75">
      <c r="G3479" s="1"/>
    </row>
    <row r="3480" ht="12.75">
      <c r="G3480" s="1"/>
    </row>
    <row r="3481" ht="12.75">
      <c r="G3481" s="1"/>
    </row>
    <row r="3482" ht="12.75">
      <c r="G3482" s="1"/>
    </row>
    <row r="3483" ht="12.75">
      <c r="G3483" s="1"/>
    </row>
    <row r="3484" ht="12.75">
      <c r="G3484" s="1"/>
    </row>
    <row r="3485" ht="12.75">
      <c r="G3485" s="1"/>
    </row>
    <row r="3486" ht="12.75">
      <c r="G3486" s="1"/>
    </row>
    <row r="3487" ht="12.75">
      <c r="G3487" s="1"/>
    </row>
    <row r="3488" ht="12.75">
      <c r="G3488" s="1"/>
    </row>
    <row r="3489" ht="12.75">
      <c r="G3489" s="1"/>
    </row>
    <row r="3490" ht="12.75">
      <c r="G3490" s="1"/>
    </row>
    <row r="3491" ht="12.75">
      <c r="G3491" s="1"/>
    </row>
    <row r="3492" ht="12.75">
      <c r="G3492" s="1"/>
    </row>
    <row r="3493" ht="12.75">
      <c r="G3493" s="1"/>
    </row>
    <row r="3494" ht="12.75">
      <c r="G3494" s="1"/>
    </row>
    <row r="3495" ht="12.75">
      <c r="G3495" s="1"/>
    </row>
    <row r="3496" ht="12.75">
      <c r="G3496" s="1"/>
    </row>
    <row r="3497" ht="12.75">
      <c r="G3497" s="1"/>
    </row>
    <row r="3498" ht="12.75">
      <c r="G3498" s="1"/>
    </row>
    <row r="3499" ht="12.75">
      <c r="G3499" s="1"/>
    </row>
    <row r="3500" ht="12.75">
      <c r="G3500" s="1"/>
    </row>
    <row r="3501" ht="12.75">
      <c r="G3501" s="1"/>
    </row>
    <row r="3502" ht="12.75">
      <c r="G3502" s="1"/>
    </row>
    <row r="3503" ht="12.75">
      <c r="G3503" s="1"/>
    </row>
    <row r="3504" ht="12.75">
      <c r="G3504" s="1"/>
    </row>
    <row r="3505" ht="12.75">
      <c r="G3505" s="1"/>
    </row>
    <row r="3506" ht="12.75">
      <c r="G3506" s="1"/>
    </row>
    <row r="3507" ht="12.75">
      <c r="G3507" s="1"/>
    </row>
    <row r="3508" ht="12.75">
      <c r="G3508" s="1"/>
    </row>
    <row r="3509" ht="12.75">
      <c r="G3509" s="1"/>
    </row>
    <row r="3510" ht="12.75">
      <c r="G3510" s="1"/>
    </row>
    <row r="3511" ht="12.75">
      <c r="G3511" s="1"/>
    </row>
    <row r="3512" ht="12.75">
      <c r="G3512" s="1"/>
    </row>
    <row r="3513" ht="12.75">
      <c r="G3513" s="1"/>
    </row>
    <row r="3514" ht="12.75">
      <c r="G3514" s="1"/>
    </row>
    <row r="3515" ht="12.75">
      <c r="G3515" s="1"/>
    </row>
    <row r="3516" ht="12.75">
      <c r="G3516" s="1"/>
    </row>
    <row r="3517" ht="12.75">
      <c r="G3517" s="1"/>
    </row>
    <row r="3518" ht="12.75">
      <c r="G3518" s="1"/>
    </row>
    <row r="3519" ht="12.75">
      <c r="G3519" s="1"/>
    </row>
    <row r="3520" ht="12.75">
      <c r="G3520" s="1"/>
    </row>
    <row r="3521" ht="12.75">
      <c r="G3521" s="1"/>
    </row>
    <row r="3522" ht="12.75">
      <c r="G3522" s="1"/>
    </row>
    <row r="3523" ht="12.75">
      <c r="G3523" s="1"/>
    </row>
    <row r="3524" ht="12.75">
      <c r="G3524" s="1"/>
    </row>
    <row r="3525" ht="12.75">
      <c r="G3525" s="1"/>
    </row>
    <row r="3526" ht="12.75">
      <c r="G3526" s="1"/>
    </row>
    <row r="3527" ht="12.75">
      <c r="G3527" s="1"/>
    </row>
    <row r="3528" ht="12.75">
      <c r="G3528" s="1"/>
    </row>
    <row r="3529" ht="12.75">
      <c r="G3529" s="1"/>
    </row>
    <row r="3530" ht="12.75">
      <c r="G3530" s="1"/>
    </row>
    <row r="3531" ht="12.75">
      <c r="G3531" s="1"/>
    </row>
    <row r="3532" ht="12.75">
      <c r="G3532" s="1"/>
    </row>
    <row r="3533" ht="12.75">
      <c r="G3533" s="1"/>
    </row>
    <row r="3534" ht="12.75">
      <c r="G3534" s="1"/>
    </row>
    <row r="3535" ht="12.75">
      <c r="G3535" s="1"/>
    </row>
    <row r="3536" ht="12.75">
      <c r="G3536" s="1"/>
    </row>
    <row r="3537" ht="12.75">
      <c r="G3537" s="1"/>
    </row>
    <row r="3538" ht="12.75">
      <c r="G3538" s="1"/>
    </row>
    <row r="3539" ht="12.75">
      <c r="G3539" s="1"/>
    </row>
    <row r="3540" ht="12.75">
      <c r="G3540" s="1"/>
    </row>
    <row r="3541" ht="12.75">
      <c r="G3541" s="1"/>
    </row>
    <row r="3542" ht="12.75">
      <c r="G3542" s="1"/>
    </row>
    <row r="3543" ht="12.75">
      <c r="G3543" s="1"/>
    </row>
    <row r="3544" ht="12.75">
      <c r="G3544" s="1"/>
    </row>
    <row r="3545" ht="12.75">
      <c r="G3545" s="1"/>
    </row>
    <row r="3546" ht="12.75">
      <c r="G3546" s="1"/>
    </row>
    <row r="3547" ht="12.75">
      <c r="G3547" s="1"/>
    </row>
    <row r="3548" ht="12.75">
      <c r="G3548" s="1"/>
    </row>
    <row r="3549" ht="12.75">
      <c r="G3549" s="1"/>
    </row>
    <row r="3550" ht="12.75">
      <c r="G3550" s="1"/>
    </row>
    <row r="3551" ht="12.75">
      <c r="G3551" s="1"/>
    </row>
    <row r="3552" ht="12.75">
      <c r="G3552" s="1"/>
    </row>
    <row r="3553" ht="12.75">
      <c r="G3553" s="1"/>
    </row>
    <row r="3554" ht="12.75">
      <c r="G3554" s="1"/>
    </row>
    <row r="3555" ht="12.75">
      <c r="G3555" s="1"/>
    </row>
    <row r="3556" ht="12.75">
      <c r="G3556" s="1"/>
    </row>
    <row r="3557" ht="12.75">
      <c r="G3557" s="1"/>
    </row>
    <row r="3558" ht="12.75">
      <c r="G3558" s="1"/>
    </row>
    <row r="3559" ht="12.75">
      <c r="G3559" s="1"/>
    </row>
    <row r="3560" ht="12.75">
      <c r="G3560" s="1"/>
    </row>
    <row r="3561" ht="12.75">
      <c r="G3561" s="1"/>
    </row>
    <row r="3562" ht="12.75">
      <c r="G3562" s="1"/>
    </row>
    <row r="3563" ht="12.75">
      <c r="G3563" s="1"/>
    </row>
    <row r="3564" ht="12.75">
      <c r="G3564" s="1"/>
    </row>
    <row r="3565" ht="12.75">
      <c r="G3565" s="1"/>
    </row>
    <row r="3566" ht="12.75">
      <c r="G3566" s="1"/>
    </row>
    <row r="3567" ht="12.75">
      <c r="G3567" s="1"/>
    </row>
    <row r="3568" ht="12.75">
      <c r="G3568" s="1"/>
    </row>
    <row r="3569" ht="12.75">
      <c r="G3569" s="1"/>
    </row>
    <row r="3570" ht="12.75">
      <c r="G3570" s="1"/>
    </row>
    <row r="3571" ht="12.75">
      <c r="G3571" s="1"/>
    </row>
    <row r="3572" ht="12.75">
      <c r="G3572" s="1"/>
    </row>
    <row r="3573" ht="12.75">
      <c r="G3573" s="1"/>
    </row>
    <row r="3574" ht="12.75">
      <c r="G3574" s="1"/>
    </row>
    <row r="3575" ht="12.75">
      <c r="G3575" s="1"/>
    </row>
    <row r="3576" ht="12.75">
      <c r="G3576" s="1"/>
    </row>
    <row r="3577" ht="12.75">
      <c r="G3577" s="1"/>
    </row>
    <row r="3578" ht="12.75">
      <c r="G3578" s="1"/>
    </row>
    <row r="3579" ht="12.75">
      <c r="G3579" s="1"/>
    </row>
    <row r="3580" ht="12.75">
      <c r="G3580" s="1"/>
    </row>
    <row r="3581" ht="12.75">
      <c r="G3581" s="1"/>
    </row>
    <row r="3582" ht="12.75">
      <c r="G3582" s="1"/>
    </row>
    <row r="3583" ht="12.75">
      <c r="G3583" s="1"/>
    </row>
    <row r="3584" ht="12.75">
      <c r="G3584" s="1"/>
    </row>
    <row r="3585" ht="12.75">
      <c r="G3585" s="1"/>
    </row>
    <row r="3586" ht="12.75">
      <c r="G3586" s="1"/>
    </row>
    <row r="3587" ht="12.75">
      <c r="G3587" s="1"/>
    </row>
    <row r="3588" ht="12.75">
      <c r="G3588" s="1"/>
    </row>
    <row r="3589" ht="12.75">
      <c r="G3589" s="1"/>
    </row>
    <row r="3590" ht="12.75">
      <c r="G3590" s="1"/>
    </row>
    <row r="3591" ht="12.75">
      <c r="G3591" s="1"/>
    </row>
    <row r="3592" ht="12.75">
      <c r="G3592" s="1"/>
    </row>
    <row r="3593" ht="12.75">
      <c r="G3593" s="1"/>
    </row>
    <row r="3594" ht="12.75">
      <c r="G3594" s="1"/>
    </row>
    <row r="3595" ht="12.75">
      <c r="G3595" s="1"/>
    </row>
    <row r="3596" ht="12.75">
      <c r="G3596" s="1"/>
    </row>
    <row r="3597" ht="12.75">
      <c r="G3597" s="1"/>
    </row>
    <row r="3598" ht="12.75">
      <c r="G3598" s="1"/>
    </row>
    <row r="3599" ht="12.75">
      <c r="G3599" s="1"/>
    </row>
    <row r="3600" ht="12.75">
      <c r="G3600" s="1"/>
    </row>
    <row r="3601" ht="12.75">
      <c r="G3601" s="1"/>
    </row>
    <row r="3602" ht="12.75">
      <c r="G3602" s="1"/>
    </row>
    <row r="3603" ht="12.75">
      <c r="G3603" s="1"/>
    </row>
    <row r="3604" ht="12.75">
      <c r="G3604" s="1"/>
    </row>
    <row r="3605" ht="12.75">
      <c r="G3605" s="1"/>
    </row>
    <row r="3606" ht="12.75">
      <c r="G3606" s="1"/>
    </row>
    <row r="3607" ht="12.75">
      <c r="G3607" s="1"/>
    </row>
    <row r="3608" ht="12.75">
      <c r="G3608" s="1"/>
    </row>
    <row r="3609" ht="12.75">
      <c r="G3609" s="1"/>
    </row>
    <row r="3610" ht="12.75">
      <c r="G3610" s="1"/>
    </row>
    <row r="3611" ht="12.75">
      <c r="G3611" s="1"/>
    </row>
    <row r="3612" ht="12.75">
      <c r="G3612" s="1"/>
    </row>
    <row r="3613" ht="12.75">
      <c r="G3613" s="1"/>
    </row>
    <row r="3614" ht="12.75">
      <c r="G3614" s="1"/>
    </row>
    <row r="3615" ht="12.75">
      <c r="G3615" s="1"/>
    </row>
    <row r="3616" ht="12.75">
      <c r="G3616" s="1"/>
    </row>
    <row r="3617" ht="12.75">
      <c r="G3617" s="1"/>
    </row>
    <row r="3618" ht="12.75">
      <c r="G3618" s="1"/>
    </row>
    <row r="3619" ht="12.75">
      <c r="G3619" s="1"/>
    </row>
    <row r="3620" ht="12.75">
      <c r="G3620" s="1"/>
    </row>
    <row r="3621" ht="12.75">
      <c r="G3621" s="1"/>
    </row>
    <row r="3622" ht="12.75">
      <c r="G3622" s="1"/>
    </row>
    <row r="3623" ht="12.75">
      <c r="G3623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20" sqref="I20"/>
    </sheetView>
  </sheetViews>
  <sheetFormatPr defaultColWidth="9.140625" defaultRowHeight="12.75"/>
  <cols>
    <col min="1" max="1" width="18.28125" style="0" customWidth="1"/>
    <col min="2" max="2" width="18.421875" style="0" customWidth="1"/>
    <col min="3" max="8" width="13.7109375" style="0" customWidth="1"/>
    <col min="9" max="9" width="13.421875" style="0" customWidth="1"/>
    <col min="11" max="11" width="10.28125" style="0" hidden="1" customWidth="1"/>
    <col min="12" max="12" width="18.28125" style="0" hidden="1" customWidth="1"/>
  </cols>
  <sheetData>
    <row r="1" spans="1:12" ht="12.75">
      <c r="A1" s="3" t="s">
        <v>1</v>
      </c>
      <c r="B1" s="3" t="s">
        <v>3</v>
      </c>
      <c r="C1" s="3" t="s">
        <v>48</v>
      </c>
      <c r="D1" s="3" t="s">
        <v>9</v>
      </c>
      <c r="E1" s="3" t="s">
        <v>13</v>
      </c>
      <c r="F1" s="3" t="s">
        <v>33</v>
      </c>
      <c r="G1" s="3" t="s">
        <v>10</v>
      </c>
      <c r="H1" s="3" t="s">
        <v>0</v>
      </c>
      <c r="I1" s="21" t="s">
        <v>45</v>
      </c>
      <c r="K1" s="1"/>
      <c r="L1" s="1"/>
    </row>
    <row r="2" spans="1:12" ht="12.75">
      <c r="A2" s="12" t="str">
        <f>IF(ISBLANK('Kombinált ranglista'!A2),"",'Kombinált ranglista'!A2)</f>
        <v>Berzéki Marcel</v>
      </c>
      <c r="B2" s="12" t="str">
        <f>IF(ISBLANK('Kombinált ranglista'!B2),"",'Kombinált ranglista'!B2)</f>
        <v>Gödöllő</v>
      </c>
      <c r="C2" s="10">
        <f>VLOOKUP($A2,Gödöllő!$A$2:$G$34,7,FALSE)</f>
        <v>58.67</v>
      </c>
      <c r="D2" s="10">
        <f>VLOOKUP($A2,Kiskunfélegyháza!$A$2:$G$34,7,FALSE)</f>
        <v>0</v>
      </c>
      <c r="E2" s="10">
        <f>VLOOKUP($A2,Nyíregyháza!$A$2:$G$34,7,FALSE)</f>
        <v>0</v>
      </c>
      <c r="F2" s="10">
        <f>VLOOKUP($A2,Nagykáta!$A$2:$G$34,7,FALSE)</f>
        <v>0</v>
      </c>
      <c r="G2" s="10">
        <f>VLOOKUP($A2,Szeged!$A$2:$G$34,7,FALSE)</f>
        <v>0</v>
      </c>
      <c r="H2" s="10">
        <f>IF(RANK(C2,C2:G2,0)&lt;=3,C2,0)+IF(RANK(D2,C2:G2,0)&lt;=3,D2,0)+IF(RANK(E2,C2:G2,0)&lt;=3,E2,0)+IF(RANK(F2,C2:G2,0)&lt;=3,F2,0)+IF(RANK(G2,C2:G2,0)&lt;=3,G2,0)</f>
        <v>58.67</v>
      </c>
      <c r="I2" s="2">
        <f>IF($A2="","",RANK($H2,$H$2:$H$34))</f>
        <v>25</v>
      </c>
      <c r="K2" s="1">
        <f>RANK($H2+0.00001*(102-ROW($H2)),$L$2:$L$34)</f>
        <v>25</v>
      </c>
      <c r="L2" s="20">
        <f>$H2+0.00001*(102-ROW($H2))</f>
        <v>58.671</v>
      </c>
    </row>
    <row r="3" spans="1:12" ht="12.75">
      <c r="A3" s="12" t="str">
        <f>IF(ISBLANK('Kombinált ranglista'!A3),"",'Kombinált ranglista'!A3)</f>
        <v>Benyó Zoltán</v>
      </c>
      <c r="B3" s="12" t="str">
        <f>IF(ISBLANK('Kombinált ranglista'!B3),"",'Kombinált ranglista'!B3)</f>
        <v>Kazincbarcika</v>
      </c>
      <c r="C3" s="10">
        <f>VLOOKUP($A3,Gödöllő!$A$2:$G$34,7,FALSE)</f>
        <v>0</v>
      </c>
      <c r="D3" s="10">
        <f>VLOOKUP($A3,Kiskunfélegyháza!$A$2:$G$34,7,FALSE)</f>
        <v>78.06</v>
      </c>
      <c r="E3" s="10">
        <f>VLOOKUP($A3,Nyíregyháza!$A$2:$G$34,7,FALSE)</f>
        <v>0</v>
      </c>
      <c r="F3" s="10">
        <f>VLOOKUP($A3,Nagykáta!$A$2:$G$34,7,FALSE)</f>
        <v>89.64</v>
      </c>
      <c r="G3" s="10">
        <f>VLOOKUP($A3,Szeged!$A$2:$G$34,7,FALSE)</f>
        <v>54.11</v>
      </c>
      <c r="H3" s="10">
        <f>IF(RANK(C3,C3:G3,0)&lt;=3,C3,0)+IF(RANK(D3,C3:G3,0)&lt;=3,D3,0)+IF(RANK(E3,C3:G3,0)&lt;=3,E3,0)+IF(RANK(F3,C3:G3,0)&lt;=3,F3,0)+IF(RANK(G3,C3:G3,0)&lt;=3,G3,0)</f>
        <v>221.81</v>
      </c>
      <c r="I3" s="2">
        <f aca="true" t="shared" si="0" ref="I3:I34">IF($A3="","",RANK($H3,$H$2:$H$34))</f>
        <v>15</v>
      </c>
      <c r="K3" s="1">
        <f>RANK($H3+0.00001*(102-ROW($H3)),$L$2:$L$34)</f>
        <v>15</v>
      </c>
      <c r="L3" s="20">
        <f aca="true" t="shared" si="1" ref="L3:L34">$H3+0.00001*(102-ROW($H3))</f>
        <v>221.81099</v>
      </c>
    </row>
    <row r="4" spans="1:12" ht="12.75">
      <c r="A4" s="12" t="str">
        <f>IF(ISBLANK('Kombinált ranglista'!A4),"",'Kombinált ranglista'!A4)</f>
        <v>Bodnár Balázs</v>
      </c>
      <c r="B4" s="12" t="str">
        <f>IF(ISBLANK('Kombinált ranglista'!B4),"",'Kombinált ranglista'!B4)</f>
        <v>Miskolc</v>
      </c>
      <c r="C4" s="10">
        <f>VLOOKUP($A4,Gödöllő!$A$2:$G$34,7,FALSE)</f>
        <v>83.29</v>
      </c>
      <c r="D4" s="10">
        <f>VLOOKUP($A4,Kiskunfélegyháza!$A$2:$G$34,7,FALSE)</f>
        <v>0</v>
      </c>
      <c r="E4" s="10">
        <f>VLOOKUP($A4,Nyíregyháza!$A$2:$G$34,7,FALSE)</f>
        <v>0</v>
      </c>
      <c r="F4" s="10">
        <f>VLOOKUP($A4,Nagykáta!$A$2:$G$34,7,FALSE)</f>
        <v>0</v>
      </c>
      <c r="G4" s="10">
        <f>VLOOKUP($A4,Szeged!$A$2:$G$34,7,FALSE)</f>
        <v>0</v>
      </c>
      <c r="H4" s="10">
        <f aca="true" t="shared" si="2" ref="H4:H34">IF(RANK(C4,C4:G4,0)&lt;=3,C4,0)+IF(RANK(D4,C4:G4,0)&lt;=3,D4,0)+IF(RANK(E4,C4:G4,0)&lt;=3,E4,0)+IF(RANK(F4,C4:G4,0)&lt;=3,F4,0)+IF(RANK(G4,C4:G4,0)&lt;=3,G4,0)</f>
        <v>83.29</v>
      </c>
      <c r="I4" s="2">
        <f t="shared" si="0"/>
        <v>22</v>
      </c>
      <c r="K4" s="1">
        <f>RANK($H4+0.00001*(102-ROW($H4)),$L$2:$L$34)</f>
        <v>22</v>
      </c>
      <c r="L4" s="20">
        <f t="shared" si="1"/>
        <v>83.29098</v>
      </c>
    </row>
    <row r="5" spans="1:12" ht="12.75">
      <c r="A5" s="12" t="str">
        <f>IF(ISBLANK('Kombinált ranglista'!A5),"",'Kombinált ranglista'!A5)</f>
        <v>Nyúzó Péter</v>
      </c>
      <c r="B5" s="12" t="str">
        <f>IF(ISBLANK('Kombinált ranglista'!B5),"",'Kombinált ranglista'!B5)</f>
        <v>Kiskunfélegyháza</v>
      </c>
      <c r="C5" s="10">
        <f>VLOOKUP($A5,Gödöllő!$A$2:$G$34,7,FALSE)</f>
        <v>0</v>
      </c>
      <c r="D5" s="10">
        <f>VLOOKUP($A5,Kiskunfélegyháza!$A$2:$G$34,7,FALSE)</f>
        <v>83.76</v>
      </c>
      <c r="E5" s="10">
        <f>VLOOKUP($A5,Nyíregyháza!$A$2:$G$34,7,FALSE)</f>
        <v>0</v>
      </c>
      <c r="F5" s="10">
        <f>VLOOKUP($A5,Nagykáta!$A$2:$G$34,7,FALSE)</f>
        <v>0</v>
      </c>
      <c r="G5" s="10">
        <f>VLOOKUP($A5,Szeged!$A$2:$G$34,7,FALSE)</f>
        <v>101.16</v>
      </c>
      <c r="H5" s="10">
        <f t="shared" si="2"/>
        <v>184.92000000000002</v>
      </c>
      <c r="I5" s="2">
        <f t="shared" si="0"/>
        <v>18</v>
      </c>
      <c r="K5" s="1">
        <f>RANK($H5+0.00001*(102-ROW($H5)),$L$2:$L$34)</f>
        <v>18</v>
      </c>
      <c r="L5" s="20">
        <f t="shared" si="1"/>
        <v>184.92097</v>
      </c>
    </row>
    <row r="6" spans="1:12" ht="12.75">
      <c r="A6" s="12" t="str">
        <f>IF(ISBLANK('Kombinált ranglista'!A6),"",'Kombinált ranglista'!A6)</f>
        <v>Dobránszky György</v>
      </c>
      <c r="B6" s="12" t="str">
        <f>IF(ISBLANK('Kombinált ranglista'!B6),"",'Kombinált ranglista'!B6)</f>
        <v>Nyíregyháza</v>
      </c>
      <c r="C6" s="10">
        <f>VLOOKUP($A6,Gödöllő!$A$2:$G$34,7,FALSE)</f>
        <v>0</v>
      </c>
      <c r="D6" s="10">
        <f>VLOOKUP($A6,Kiskunfélegyháza!$A$2:$G$34,7,FALSE)</f>
        <v>104.68</v>
      </c>
      <c r="E6" s="10">
        <f>VLOOKUP($A6,Nyíregyháza!$A$2:$G$34,7,FALSE)</f>
        <v>108.04</v>
      </c>
      <c r="F6" s="10">
        <f>VLOOKUP($A6,Nagykáta!$A$2:$G$34,7,FALSE)</f>
        <v>0</v>
      </c>
      <c r="G6" s="10">
        <f>VLOOKUP($A6,Szeged!$A$2:$G$34,7,FALSE)</f>
        <v>106.97</v>
      </c>
      <c r="H6" s="10">
        <f t="shared" si="2"/>
        <v>319.69000000000005</v>
      </c>
      <c r="I6" s="2">
        <f t="shared" si="0"/>
        <v>2</v>
      </c>
      <c r="K6" s="1">
        <f>RANK($H6+0.00001*(102-ROW($H6)),$L$2:$L$34)</f>
        <v>2</v>
      </c>
      <c r="L6" s="20">
        <f t="shared" si="1"/>
        <v>319.6909600000001</v>
      </c>
    </row>
    <row r="7" spans="1:12" ht="12.75">
      <c r="A7" s="12" t="str">
        <f>IF(ISBLANK('Kombinált ranglista'!A7),"",'Kombinált ranglista'!A7)</f>
        <v>Forgó József</v>
      </c>
      <c r="B7" s="12" t="str">
        <f>IF(ISBLANK('Kombinált ranglista'!B7),"",'Kombinált ranglista'!B7)</f>
        <v>Kiskunfélegyháza</v>
      </c>
      <c r="C7" s="10">
        <f>VLOOKUP($A7,Gödöllő!$A$2:$G$34,7,FALSE)</f>
        <v>85.96</v>
      </c>
      <c r="D7" s="10">
        <f>VLOOKUP($A7,Kiskunfélegyháza!$A$2:$G$34,7,FALSE)</f>
        <v>81.13</v>
      </c>
      <c r="E7" s="10">
        <f>VLOOKUP($A7,Nyíregyháza!$A$2:$G$34,7,FALSE)</f>
        <v>107</v>
      </c>
      <c r="F7" s="10">
        <f>VLOOKUP($A7,Nagykáta!$A$2:$G$34,7,FALSE)</f>
        <v>70.1</v>
      </c>
      <c r="G7" s="10">
        <f>VLOOKUP($A7,Szeged!$A$2:$G$34,7,FALSE)</f>
        <v>85.36</v>
      </c>
      <c r="H7" s="10">
        <f t="shared" si="2"/>
        <v>278.32</v>
      </c>
      <c r="I7" s="2">
        <f t="shared" si="0"/>
        <v>8</v>
      </c>
      <c r="K7" s="1">
        <f>RANK($H7+0.00001*(102-ROW($H7)),$L$2:$L$34)</f>
        <v>8</v>
      </c>
      <c r="L7" s="20">
        <f t="shared" si="1"/>
        <v>278.32095</v>
      </c>
    </row>
    <row r="8" spans="1:12" ht="12.75">
      <c r="A8" s="12" t="str">
        <f>IF(ISBLANK('Kombinált ranglista'!A8),"",'Kombinált ranglista'!A8)</f>
        <v>Görög György</v>
      </c>
      <c r="B8" s="12" t="str">
        <f>IF(ISBLANK('Kombinált ranglista'!B8),"",'Kombinált ranglista'!B8)</f>
        <v>Szeged</v>
      </c>
      <c r="C8" s="10">
        <f>VLOOKUP($A8,Gödöllő!$A$2:$G$34,7,FALSE)</f>
        <v>88.4</v>
      </c>
      <c r="D8" s="10">
        <f>VLOOKUP($A8,Kiskunfélegyháza!$A$2:$G$34,7,FALSE)</f>
        <v>82.5</v>
      </c>
      <c r="E8" s="10">
        <f>VLOOKUP($A8,Nyíregyháza!$A$2:$G$34,7,FALSE)</f>
        <v>87.49</v>
      </c>
      <c r="F8" s="10">
        <f>VLOOKUP($A8,Nagykáta!$A$2:$G$34,7,FALSE)</f>
        <v>0</v>
      </c>
      <c r="G8" s="10">
        <f>VLOOKUP($A8,Szeged!$A$2:$G$34,7,FALSE)</f>
        <v>91.12</v>
      </c>
      <c r="H8" s="10">
        <f t="shared" si="2"/>
        <v>267.01</v>
      </c>
      <c r="I8" s="2">
        <f t="shared" si="0"/>
        <v>11</v>
      </c>
      <c r="K8" s="1">
        <f>RANK($H8+0.00001*(102-ROW($H8)),$L$2:$L$34)</f>
        <v>11</v>
      </c>
      <c r="L8" s="20">
        <f t="shared" si="1"/>
        <v>267.01094</v>
      </c>
    </row>
    <row r="9" spans="1:12" ht="12.75">
      <c r="A9" s="12" t="str">
        <f>IF(ISBLANK('Kombinált ranglista'!A9),"",'Kombinált ranglista'!A9)</f>
        <v>Juhász Miklós</v>
      </c>
      <c r="B9" s="12" t="str">
        <f>IF(ISBLANK('Kombinált ranglista'!B9),"",'Kombinált ranglista'!B9)</f>
        <v>Kazincbarcika</v>
      </c>
      <c r="C9" s="10">
        <f>VLOOKUP($A9,Gödöllő!$A$2:$G$34,7,FALSE)</f>
        <v>0</v>
      </c>
      <c r="D9" s="10">
        <f>VLOOKUP($A9,Kiskunfélegyháza!$A$2:$G$34,7,FALSE)</f>
        <v>0</v>
      </c>
      <c r="E9" s="10">
        <f>VLOOKUP($A9,Nyíregyháza!$A$2:$G$34,7,FALSE)</f>
        <v>0</v>
      </c>
      <c r="F9" s="10">
        <f>VLOOKUP($A9,Nagykáta!$A$2:$G$34,7,FALSE)</f>
        <v>0</v>
      </c>
      <c r="G9" s="10">
        <f>VLOOKUP($A9,Szeged!$A$2:$G$34,7,FALSE)</f>
        <v>0</v>
      </c>
      <c r="H9" s="10">
        <f t="shared" si="2"/>
        <v>0</v>
      </c>
      <c r="I9" s="2">
        <f t="shared" si="0"/>
        <v>28</v>
      </c>
      <c r="K9" s="1">
        <f>RANK($H9+0.00001*(102-ROW($H9)),$L$2:$L$34)</f>
        <v>28</v>
      </c>
      <c r="L9" s="20">
        <f t="shared" si="1"/>
        <v>0.00093</v>
      </c>
    </row>
    <row r="10" spans="1:12" ht="12.75">
      <c r="A10" s="12" t="str">
        <f>IF(ISBLANK('Kombinált ranglista'!A10),"",'Kombinált ranglista'!A10)</f>
        <v>Kántor Gergő</v>
      </c>
      <c r="B10" s="12" t="str">
        <f>IF(ISBLANK('Kombinált ranglista'!B10),"",'Kombinált ranglista'!B10)</f>
        <v>Nyíregyháza</v>
      </c>
      <c r="C10" s="10">
        <f>VLOOKUP($A10,Gödöllő!$A$2:$G$34,7,FALSE)</f>
        <v>92.24</v>
      </c>
      <c r="D10" s="10">
        <f>VLOOKUP($A10,Kiskunfélegyháza!$A$2:$G$34,7,FALSE)</f>
        <v>103.65</v>
      </c>
      <c r="E10" s="10">
        <f>VLOOKUP($A10,Nyíregyháza!$A$2:$G$34,7,FALSE)</f>
        <v>89.62</v>
      </c>
      <c r="F10" s="10">
        <f>VLOOKUP($A10,Nagykáta!$A$2:$G$34,7,FALSE)</f>
        <v>99.86</v>
      </c>
      <c r="G10" s="10">
        <f>VLOOKUP($A10,Szeged!$A$2:$G$34,7,FALSE)</f>
        <v>0</v>
      </c>
      <c r="H10" s="10">
        <f t="shared" si="2"/>
        <v>295.75</v>
      </c>
      <c r="I10" s="2">
        <f t="shared" si="0"/>
        <v>7</v>
      </c>
      <c r="K10" s="1">
        <f>RANK($H10+0.00001*(102-ROW($H10)),$L$2:$L$34)</f>
        <v>7</v>
      </c>
      <c r="L10" s="20">
        <f t="shared" si="1"/>
        <v>295.75092</v>
      </c>
    </row>
    <row r="11" spans="1:12" ht="12.75">
      <c r="A11" s="12" t="str">
        <f>IF(ISBLANK('Kombinált ranglista'!A11),"",'Kombinált ranglista'!A11)</f>
        <v>Kornó István</v>
      </c>
      <c r="B11" s="12" t="str">
        <f>IF(ISBLANK('Kombinált ranglista'!B11),"",'Kombinált ranglista'!B11)</f>
        <v>Budapest</v>
      </c>
      <c r="C11" s="10">
        <f>VLOOKUP($A11,Gödöllő!$A$2:$G$34,7,FALSE)</f>
        <v>0</v>
      </c>
      <c r="D11" s="10">
        <f>VLOOKUP($A11,Kiskunfélegyháza!$A$2:$G$34,7,FALSE)</f>
        <v>0</v>
      </c>
      <c r="E11" s="10">
        <f>VLOOKUP($A11,Nyíregyháza!$A$2:$G$34,7,FALSE)</f>
        <v>0</v>
      </c>
      <c r="F11" s="10">
        <f>VLOOKUP($A11,Nagykáta!$A$2:$G$34,7,FALSE)</f>
        <v>0</v>
      </c>
      <c r="G11" s="10">
        <f>VLOOKUP($A11,Szeged!$A$2:$G$34,7,FALSE)</f>
        <v>72.46</v>
      </c>
      <c r="H11" s="10">
        <f t="shared" si="2"/>
        <v>72.46</v>
      </c>
      <c r="I11" s="2">
        <f t="shared" si="0"/>
        <v>24</v>
      </c>
      <c r="K11" s="1">
        <f>RANK($H11+0.00001*(102-ROW($H11)),$L$2:$L$34)</f>
        <v>24</v>
      </c>
      <c r="L11" s="20">
        <f t="shared" si="1"/>
        <v>72.46091</v>
      </c>
    </row>
    <row r="12" spans="1:12" ht="12.75">
      <c r="A12" s="12" t="str">
        <f>IF(ISBLANK('Kombinált ranglista'!A12),"",'Kombinált ranglista'!A12)</f>
        <v>Köteles Ádám</v>
      </c>
      <c r="B12" s="12" t="str">
        <f>IF(ISBLANK('Kombinált ranglista'!B12),"",'Kombinált ranglista'!B12)</f>
        <v>Miskolc</v>
      </c>
      <c r="C12" s="10">
        <f>VLOOKUP($A12,Gödöllő!$A$2:$G$34,7,FALSE)</f>
        <v>103.3</v>
      </c>
      <c r="D12" s="10">
        <f>VLOOKUP($A12,Kiskunfélegyháza!$A$2:$G$34,7,FALSE)</f>
        <v>0</v>
      </c>
      <c r="E12" s="10">
        <f>VLOOKUP($A12,Nyíregyháza!$A$2:$G$34,7,FALSE)</f>
        <v>91.94</v>
      </c>
      <c r="F12" s="10">
        <f>VLOOKUP($A12,Nagykáta!$A$2:$G$34,7,FALSE)</f>
        <v>0</v>
      </c>
      <c r="G12" s="10">
        <f>VLOOKUP($A12,Szeged!$A$2:$G$34,7,FALSE)</f>
        <v>0</v>
      </c>
      <c r="H12" s="10">
        <f t="shared" si="2"/>
        <v>195.24</v>
      </c>
      <c r="I12" s="2">
        <f t="shared" si="0"/>
        <v>17</v>
      </c>
      <c r="K12" s="1">
        <f>RANK($H12+0.00001*(102-ROW($H12)),$L$2:$L$34)</f>
        <v>17</v>
      </c>
      <c r="L12" s="20">
        <f t="shared" si="1"/>
        <v>195.2409</v>
      </c>
    </row>
    <row r="13" spans="1:12" ht="12.75">
      <c r="A13" s="12" t="str">
        <f>IF(ISBLANK('Kombinált ranglista'!A13),"",'Kombinált ranglista'!A13)</f>
        <v>Máté Béla</v>
      </c>
      <c r="B13" s="12" t="str">
        <f>IF(ISBLANK('Kombinált ranglista'!B13),"",'Kombinált ranglista'!B13)</f>
        <v>Miskolc</v>
      </c>
      <c r="C13" s="10">
        <f>VLOOKUP($A13,Gödöllő!$A$2:$G$34,7,FALSE)</f>
        <v>102.17</v>
      </c>
      <c r="D13" s="10">
        <f>VLOOKUP($A13,Kiskunfélegyháza!$A$2:$G$34,7,FALSE)</f>
        <v>0</v>
      </c>
      <c r="E13" s="10">
        <f>VLOOKUP($A13,Nyíregyháza!$A$2:$G$34,7,FALSE)</f>
        <v>78.06</v>
      </c>
      <c r="F13" s="10">
        <f>VLOOKUP($A13,Nagykáta!$A$2:$G$34,7,FALSE)</f>
        <v>0</v>
      </c>
      <c r="G13" s="10">
        <f>VLOOKUP($A13,Szeged!$A$2:$G$34,7,FALSE)</f>
        <v>0</v>
      </c>
      <c r="H13" s="10">
        <f t="shared" si="2"/>
        <v>180.23000000000002</v>
      </c>
      <c r="I13" s="2">
        <f t="shared" si="0"/>
        <v>19</v>
      </c>
      <c r="K13" s="1">
        <f>RANK($H13+0.00001*(102-ROW($H13)),$L$2:$L$34)</f>
        <v>19</v>
      </c>
      <c r="L13" s="20">
        <f t="shared" si="1"/>
        <v>180.23089000000002</v>
      </c>
    </row>
    <row r="14" spans="1:12" ht="12.75">
      <c r="A14" s="12" t="str">
        <f>IF(ISBLANK('Kombinált ranglista'!A14),"",'Kombinált ranglista'!A14)</f>
        <v>Páskai Ferenc</v>
      </c>
      <c r="B14" s="12" t="str">
        <f>IF(ISBLANK('Kombinált ranglista'!B14),"",'Kombinált ranglista'!B14)</f>
        <v>Nyíregyháza</v>
      </c>
      <c r="C14" s="10">
        <f>VLOOKUP($A14,Gödöllő!$A$2:$G$34,7,FALSE)</f>
        <v>12.37</v>
      </c>
      <c r="D14" s="10">
        <f>VLOOKUP($A14,Kiskunfélegyháza!$A$2:$G$34,7,FALSE)</f>
        <v>95.43</v>
      </c>
      <c r="E14" s="10">
        <f>VLOOKUP($A14,Nyíregyháza!$A$2:$G$34,7,FALSE)</f>
        <v>96.98</v>
      </c>
      <c r="F14" s="10">
        <f>VLOOKUP($A14,Nagykáta!$A$2:$G$34,7,FALSE)</f>
        <v>105</v>
      </c>
      <c r="G14" s="10">
        <f>VLOOKUP($A14,Szeged!$A$2:$G$34,7,FALSE)</f>
        <v>100.87</v>
      </c>
      <c r="H14" s="10">
        <f t="shared" si="2"/>
        <v>302.85</v>
      </c>
      <c r="I14" s="2">
        <f t="shared" si="0"/>
        <v>6</v>
      </c>
      <c r="K14" s="1">
        <f>RANK($H14+0.00001*(102-ROW($H14)),$L$2:$L$34)</f>
        <v>6</v>
      </c>
      <c r="L14" s="20">
        <f t="shared" si="1"/>
        <v>302.85088</v>
      </c>
    </row>
    <row r="15" spans="1:12" ht="12.75">
      <c r="A15" s="12" t="str">
        <f>IF(ISBLANK('Kombinált ranglista'!A15),"",'Kombinált ranglista'!A15)</f>
        <v>Posszert Gyula</v>
      </c>
      <c r="B15" s="12" t="str">
        <f>IF(ISBLANK('Kombinált ranglista'!B15),"",'Kombinált ranglista'!B15)</f>
        <v>Kiskunfélegyháza</v>
      </c>
      <c r="C15" s="10">
        <f>VLOOKUP($A15,Gödöllő!$A$2:$G$34,7,FALSE)</f>
        <v>72.44</v>
      </c>
      <c r="D15" s="10">
        <f>VLOOKUP($A15,Kiskunfélegyháza!$A$2:$G$34,7,FALSE)</f>
        <v>77.95</v>
      </c>
      <c r="E15" s="10">
        <f>VLOOKUP($A15,Nyíregyháza!$A$2:$G$34,7,FALSE)</f>
        <v>93.48</v>
      </c>
      <c r="F15" s="10">
        <f>VLOOKUP($A15,Nagykáta!$A$2:$G$34,7,FALSE)</f>
        <v>0</v>
      </c>
      <c r="G15" s="10">
        <f>VLOOKUP($A15,Szeged!$A$2:$G$34,7,FALSE)</f>
        <v>99.01</v>
      </c>
      <c r="H15" s="10">
        <f t="shared" si="2"/>
        <v>270.44</v>
      </c>
      <c r="I15" s="2">
        <f t="shared" si="0"/>
        <v>10</v>
      </c>
      <c r="K15" s="1">
        <f>RANK($H15+0.00001*(102-ROW($H15)),$L$2:$L$34)</f>
        <v>10</v>
      </c>
      <c r="L15" s="20">
        <f t="shared" si="1"/>
        <v>270.44087</v>
      </c>
    </row>
    <row r="16" spans="1:12" ht="12.75">
      <c r="A16" s="12" t="str">
        <f>IF(ISBLANK('Kombinált ranglista'!A16),"",'Kombinált ranglista'!A16)</f>
        <v>Rábel András</v>
      </c>
      <c r="B16" s="12" t="str">
        <f>IF(ISBLANK('Kombinált ranglista'!B16),"",'Kombinált ranglista'!B16)</f>
        <v>Szeged</v>
      </c>
      <c r="C16" s="10">
        <f>VLOOKUP($A16,Gödöllő!$A$2:$G$34,7,FALSE)</f>
        <v>0</v>
      </c>
      <c r="D16" s="10">
        <f>VLOOKUP($A16,Kiskunfélegyháza!$A$2:$G$34,7,FALSE)</f>
        <v>0</v>
      </c>
      <c r="E16" s="10">
        <f>VLOOKUP($A16,Nyíregyháza!$A$2:$G$34,7,FALSE)</f>
        <v>0</v>
      </c>
      <c r="F16" s="10">
        <f>VLOOKUP($A16,Nagykáta!$A$2:$G$34,7,FALSE)</f>
        <v>0</v>
      </c>
      <c r="G16" s="10">
        <f>VLOOKUP($A16,Szeged!$A$2:$G$34,7,FALSE)</f>
        <v>4.11</v>
      </c>
      <c r="H16" s="10">
        <f t="shared" si="2"/>
        <v>4.11</v>
      </c>
      <c r="I16" s="2">
        <f t="shared" si="0"/>
        <v>27</v>
      </c>
      <c r="K16" s="1">
        <f>RANK($H16+0.00001*(102-ROW($H16)),$L$2:$L$34)</f>
        <v>27</v>
      </c>
      <c r="L16" s="20">
        <f t="shared" si="1"/>
        <v>4.110860000000001</v>
      </c>
    </row>
    <row r="17" spans="1:12" ht="12.75">
      <c r="A17" s="12" t="str">
        <f>IF(ISBLANK('Kombinált ranglista'!A17),"",'Kombinált ranglista'!A17)</f>
        <v>Szokol Roland</v>
      </c>
      <c r="B17" s="12" t="str">
        <f>IF(ISBLANK('Kombinált ranglista'!B17),"",'Kombinált ranglista'!B17)</f>
        <v>Kazincbarcika</v>
      </c>
      <c r="C17" s="10">
        <f>VLOOKUP($A17,Gödöllő!$A$2:$G$34,7,FALSE)</f>
        <v>0</v>
      </c>
      <c r="D17" s="10">
        <f>VLOOKUP($A17,Kiskunfélegyháza!$A$2:$G$34,7,FALSE)</f>
        <v>0</v>
      </c>
      <c r="E17" s="10">
        <f>VLOOKUP($A17,Nyíregyháza!$A$2:$G$34,7,FALSE)</f>
        <v>0</v>
      </c>
      <c r="F17" s="10">
        <f>VLOOKUP($A17,Nagykáta!$A$2:$G$34,7,FALSE)</f>
        <v>0</v>
      </c>
      <c r="G17" s="10">
        <f>VLOOKUP($A17,Szeged!$A$2:$G$34,7,FALSE)</f>
        <v>0</v>
      </c>
      <c r="H17" s="10">
        <f t="shared" si="2"/>
        <v>0</v>
      </c>
      <c r="I17" s="2">
        <f t="shared" si="0"/>
        <v>28</v>
      </c>
      <c r="K17" s="1">
        <f>RANK($H17+0.00001*(102-ROW($H17)),$L$2:$L$34)</f>
        <v>29</v>
      </c>
      <c r="L17" s="20">
        <f t="shared" si="1"/>
        <v>0.0008500000000000001</v>
      </c>
    </row>
    <row r="18" spans="1:12" ht="12.75">
      <c r="A18" s="12" t="str">
        <f>IF(ISBLANK('Kombinált ranglista'!A18),"",'Kombinált ranglista'!A18)</f>
        <v>Varga Zoltán</v>
      </c>
      <c r="B18" s="12" t="str">
        <f>IF(ISBLANK('Kombinált ranglista'!B18),"",'Kombinált ranglista'!B18)</f>
        <v>Kazincbarcika</v>
      </c>
      <c r="C18" s="10">
        <f>VLOOKUP($A18,Gödöllő!$A$2:$G$34,7,FALSE)</f>
        <v>104</v>
      </c>
      <c r="D18" s="10">
        <f>VLOOKUP($A18,Kiskunfélegyháza!$A$2:$G$34,7,FALSE)</f>
        <v>0</v>
      </c>
      <c r="E18" s="10">
        <f>VLOOKUP($A18,Nyíregyháza!$A$2:$G$34,7,FALSE)</f>
        <v>105.11</v>
      </c>
      <c r="F18" s="10">
        <f>VLOOKUP($A18,Nagykáta!$A$2:$G$34,7,FALSE)</f>
        <v>104.56</v>
      </c>
      <c r="G18" s="10">
        <f>VLOOKUP($A18,Szeged!$A$2:$G$34,7,FALSE)</f>
        <v>87.07</v>
      </c>
      <c r="H18" s="10">
        <f t="shared" si="2"/>
        <v>313.67</v>
      </c>
      <c r="I18" s="2">
        <f t="shared" si="0"/>
        <v>3</v>
      </c>
      <c r="K18" s="1">
        <f>RANK($H18+0.00001*(102-ROW($H18)),$L$2:$L$34)</f>
        <v>3</v>
      </c>
      <c r="L18" s="20">
        <f t="shared" si="1"/>
        <v>313.67084</v>
      </c>
    </row>
    <row r="19" spans="1:12" ht="12.75">
      <c r="A19" s="12" t="str">
        <f>IF(ISBLANK('Kombinált ranglista'!A19),"",'Kombinált ranglista'!A19)</f>
        <v>Vörös Endre</v>
      </c>
      <c r="B19" s="12" t="str">
        <f>IF(ISBLANK('Kombinált ranglista'!B19),"",'Kombinált ranglista'!B19)</f>
        <v>Szeged</v>
      </c>
      <c r="C19" s="10">
        <f>VLOOKUP($A19,Gödöllő!$A$2:$G$34,7,FALSE)</f>
        <v>100.34</v>
      </c>
      <c r="D19" s="10">
        <f>VLOOKUP($A19,Kiskunfélegyháza!$A$2:$G$34,7,FALSE)</f>
        <v>100.84</v>
      </c>
      <c r="E19" s="10">
        <f>VLOOKUP($A19,Nyíregyháza!$A$2:$G$34,7,FALSE)</f>
        <v>0</v>
      </c>
      <c r="F19" s="10">
        <f>VLOOKUP($A19,Nagykáta!$A$2:$G$34,7,FALSE)</f>
        <v>0</v>
      </c>
      <c r="G19" s="10">
        <f>VLOOKUP($A19,Szeged!$A$2:$G$34,7,FALSE)</f>
        <v>103.14</v>
      </c>
      <c r="H19" s="10">
        <f t="shared" si="2"/>
        <v>304.32</v>
      </c>
      <c r="I19" s="2">
        <f t="shared" si="0"/>
        <v>5</v>
      </c>
      <c r="K19" s="1">
        <f>RANK($H19+0.00001*(102-ROW($H19)),$L$2:$L$34)</f>
        <v>5</v>
      </c>
      <c r="L19" s="20">
        <f t="shared" si="1"/>
        <v>304.32083</v>
      </c>
    </row>
    <row r="20" spans="1:12" ht="12.75">
      <c r="A20" s="12" t="str">
        <f>IF(ISBLANK('Kombinált ranglista'!A20),"",'Kombinált ranglista'!A20)</f>
        <v>Szeri András</v>
      </c>
      <c r="B20" s="12" t="str">
        <f>IF(ISBLANK('Kombinált ranglista'!B20),"",'Kombinált ranglista'!B20)</f>
        <v>Kiskunfélegyháza</v>
      </c>
      <c r="C20" s="10">
        <f>VLOOKUP($A20,Gödöllő!$A$2:$G$34,7,FALSE)</f>
        <v>109.11</v>
      </c>
      <c r="D20" s="10">
        <f>VLOOKUP($A20,Kiskunfélegyháza!$A$2:$G$34,7,FALSE)</f>
        <v>110</v>
      </c>
      <c r="E20" s="10">
        <f>VLOOKUP($A20,Nyíregyháza!$A$2:$G$34,7,FALSE)</f>
        <v>0</v>
      </c>
      <c r="F20" s="10">
        <f>VLOOKUP($A20,Nagykáta!$A$2:$G$34,7,FALSE)</f>
        <v>0</v>
      </c>
      <c r="G20" s="10">
        <f>VLOOKUP($A20,Szeged!$A$2:$G$34,7,FALSE)</f>
        <v>110</v>
      </c>
      <c r="H20" s="10">
        <f t="shared" si="2"/>
        <v>329.11</v>
      </c>
      <c r="I20" s="2">
        <f t="shared" si="0"/>
        <v>1</v>
      </c>
      <c r="K20" s="1">
        <f>RANK($H20+0.00001*(102-ROW($H20)),$L$2:$L$34)</f>
        <v>1</v>
      </c>
      <c r="L20" s="20">
        <f t="shared" si="1"/>
        <v>329.11082</v>
      </c>
    </row>
    <row r="21" spans="1:12" ht="12.75">
      <c r="A21" s="12" t="str">
        <f>IF(ISBLANK('Kombinált ranglista'!A21),"",'Kombinált ranglista'!A21)</f>
        <v>Szarka László</v>
      </c>
      <c r="B21" s="12" t="str">
        <f>IF(ISBLANK('Kombinált ranglista'!B21),"",'Kombinált ranglista'!B21)</f>
        <v>Budapest</v>
      </c>
      <c r="C21" s="10">
        <f>VLOOKUP($A21,Gödöllő!$A$2:$G$34,7,FALSE)</f>
        <v>0</v>
      </c>
      <c r="D21" s="10">
        <f>VLOOKUP($A21,Kiskunfélegyháza!$A$2:$G$34,7,FALSE)</f>
        <v>0</v>
      </c>
      <c r="E21" s="10">
        <f>VLOOKUP($A21,Nyíregyháza!$A$2:$G$34,7,FALSE)</f>
        <v>0</v>
      </c>
      <c r="F21" s="10">
        <f>VLOOKUP($A21,Nagykáta!$A$2:$G$34,7,FALSE)</f>
        <v>0</v>
      </c>
      <c r="G21" s="10">
        <f>VLOOKUP($A21,Szeged!$A$2:$G$34,7,FALSE)</f>
        <v>0</v>
      </c>
      <c r="H21" s="10">
        <f t="shared" si="2"/>
        <v>0</v>
      </c>
      <c r="I21" s="2">
        <f t="shared" si="0"/>
        <v>28</v>
      </c>
      <c r="K21" s="1">
        <f>RANK($H21+0.00001*(102-ROW($H21)),$L$2:$L$34)</f>
        <v>30</v>
      </c>
      <c r="L21" s="20">
        <f t="shared" si="1"/>
        <v>0.0008100000000000001</v>
      </c>
    </row>
    <row r="22" spans="1:12" ht="12.75">
      <c r="A22" s="12" t="str">
        <f>IF(ISBLANK('Kombinált ranglista'!A22),"",'Kombinált ranglista'!A22)</f>
        <v>Horváth János </v>
      </c>
      <c r="B22" s="12" t="str">
        <f>IF(ISBLANK('Kombinált ranglista'!B22),"",'Kombinált ranglista'!B22)</f>
        <v>Kiskunf.</v>
      </c>
      <c r="C22" s="10">
        <f>VLOOKUP($A22,Gödöllő!$A$2:$G$34,7,FALSE)</f>
        <v>0</v>
      </c>
      <c r="D22" s="10">
        <f>VLOOKUP($A22,Kiskunfélegyháza!$A$2:$G$34,7,FALSE)</f>
        <v>107.21</v>
      </c>
      <c r="E22" s="10">
        <f>VLOOKUP($A22,Nyíregyháza!$A$2:$G$34,7,FALSE)</f>
        <v>0</v>
      </c>
      <c r="F22" s="10">
        <f>VLOOKUP($A22,Nagykáta!$A$2:$G$34,7,FALSE)</f>
        <v>0</v>
      </c>
      <c r="G22" s="10">
        <f>VLOOKUP($A22,Szeged!$A$2:$G$34,7,FALSE)</f>
        <v>0</v>
      </c>
      <c r="H22" s="10">
        <f t="shared" si="2"/>
        <v>107.21</v>
      </c>
      <c r="I22" s="2">
        <f t="shared" si="0"/>
        <v>20</v>
      </c>
      <c r="K22" s="1">
        <f>RANK($H22+0.00001*(102-ROW($H22)),$L$2:$L$34)</f>
        <v>20</v>
      </c>
      <c r="L22" s="20">
        <f t="shared" si="1"/>
        <v>107.21079999999999</v>
      </c>
    </row>
    <row r="23" spans="1:12" ht="12.75">
      <c r="A23" s="12" t="str">
        <f>IF(ISBLANK('Kombinált ranglista'!A23),"",'Kombinált ranglista'!A23)</f>
        <v>Debreczeni Oszkár</v>
      </c>
      <c r="B23" s="12" t="str">
        <f>IF(ISBLANK('Kombinált ranglista'!B23),"",'Kombinált ranglista'!B23)</f>
        <v>Herend</v>
      </c>
      <c r="C23" s="10">
        <f>VLOOKUP($A23,Gödöllő!$A$2:$G$34,7,FALSE)</f>
        <v>0</v>
      </c>
      <c r="D23" s="10">
        <f>VLOOKUP($A23,Kiskunfélegyháza!$A$2:$G$34,7,FALSE)</f>
        <v>0</v>
      </c>
      <c r="E23" s="10">
        <f>VLOOKUP($A23,Nyíregyháza!$A$2:$G$34,7,FALSE)</f>
        <v>0</v>
      </c>
      <c r="F23" s="10">
        <f>VLOOKUP($A23,Nagykáta!$A$2:$G$34,7,FALSE)</f>
        <v>0</v>
      </c>
      <c r="G23" s="10">
        <f>VLOOKUP($A23,Szeged!$A$2:$G$34,7,FALSE)</f>
        <v>0</v>
      </c>
      <c r="H23" s="10">
        <f t="shared" si="2"/>
        <v>0</v>
      </c>
      <c r="I23" s="2">
        <f t="shared" si="0"/>
        <v>28</v>
      </c>
      <c r="K23" s="1">
        <f>RANK($H23+0.00001*(102-ROW($H23)),$L$2:$L$34)</f>
        <v>31</v>
      </c>
      <c r="L23" s="20">
        <f t="shared" si="1"/>
        <v>0.00079</v>
      </c>
    </row>
    <row r="24" spans="1:12" ht="12.75">
      <c r="A24" s="12" t="str">
        <f>IF(ISBLANK('Kombinált ranglista'!A24),"",'Kombinált ranglista'!A24)</f>
        <v>Kaszap Imre</v>
      </c>
      <c r="B24" s="12" t="str">
        <f>IF(ISBLANK('Kombinált ranglista'!B24),"",'Kombinált ranglista'!B24)</f>
        <v>Kiskunhalas</v>
      </c>
      <c r="C24" s="10">
        <f>VLOOKUP($A24,Gödöllő!$A$2:$G$34,7,FALSE)</f>
        <v>72.99</v>
      </c>
      <c r="D24" s="10">
        <f>VLOOKUP($A24,Kiskunfélegyháza!$A$2:$G$34,7,FALSE)</f>
        <v>81.5</v>
      </c>
      <c r="E24" s="10">
        <f>VLOOKUP($A24,Nyíregyháza!$A$2:$G$34,7,FALSE)</f>
        <v>104.27</v>
      </c>
      <c r="F24" s="10">
        <f>VLOOKUP($A24,Nagykáta!$A$2:$G$34,7,FALSE)</f>
        <v>0</v>
      </c>
      <c r="G24" s="10">
        <f>VLOOKUP($A24,Szeged!$A$2:$G$34,7,FALSE)</f>
        <v>90.62</v>
      </c>
      <c r="H24" s="10">
        <f t="shared" si="2"/>
        <v>276.39</v>
      </c>
      <c r="I24" s="2">
        <f t="shared" si="0"/>
        <v>9</v>
      </c>
      <c r="K24" s="1">
        <f>RANK($H24+0.00001*(102-ROW($H24)),$L$2:$L$34)</f>
        <v>9</v>
      </c>
      <c r="L24" s="20">
        <f t="shared" si="1"/>
        <v>276.39078</v>
      </c>
    </row>
    <row r="25" spans="1:12" ht="12.75">
      <c r="A25" s="12" t="str">
        <f>IF(ISBLANK('Kombinált ranglista'!A25),"",'Kombinált ranglista'!A25)</f>
        <v>Megyeri László</v>
      </c>
      <c r="B25" s="12" t="str">
        <f>IF(ISBLANK('Kombinált ranglista'!B25),"",'Kombinált ranglista'!B25)</f>
        <v>Miskolc</v>
      </c>
      <c r="C25" s="10">
        <f>VLOOKUP($A25,Gödöllő!$A$2:$G$34,7,FALSE)</f>
        <v>106.25</v>
      </c>
      <c r="D25" s="10">
        <f>VLOOKUP($A25,Kiskunfélegyháza!$A$2:$G$34,7,FALSE)</f>
        <v>0</v>
      </c>
      <c r="E25" s="10">
        <f>VLOOKUP($A25,Nyíregyháza!$A$2:$G$34,7,FALSE)</f>
        <v>101.15</v>
      </c>
      <c r="F25" s="10">
        <f>VLOOKUP($A25,Nagykáta!$A$2:$G$34,7,FALSE)</f>
        <v>103.54</v>
      </c>
      <c r="G25" s="10">
        <f>VLOOKUP($A25,Szeged!$A$2:$G$34,7,FALSE)</f>
        <v>82.82</v>
      </c>
      <c r="H25" s="10">
        <f t="shared" si="2"/>
        <v>310.94</v>
      </c>
      <c r="I25" s="2">
        <f t="shared" si="0"/>
        <v>4</v>
      </c>
      <c r="K25" s="1">
        <f>RANK($H25+0.00001*(102-ROW($H25)),$L$2:$L$34)</f>
        <v>4</v>
      </c>
      <c r="L25" s="20">
        <f t="shared" si="1"/>
        <v>310.94077</v>
      </c>
    </row>
    <row r="26" spans="1:12" ht="12.75">
      <c r="A26" s="12" t="str">
        <f>IF(ISBLANK('Kombinált ranglista'!A26),"",'Kombinált ranglista'!A26)</f>
        <v>Oroszi Tibor</v>
      </c>
      <c r="B26" s="12" t="str">
        <f>IF(ISBLANK('Kombinált ranglista'!B26),"",'Kombinált ranglista'!B26)</f>
        <v>Nagykáta</v>
      </c>
      <c r="C26" s="10">
        <f>VLOOKUP($A26,Gödöllő!$A$2:$G$34,7,FALSE)</f>
        <v>0</v>
      </c>
      <c r="D26" s="10">
        <f>VLOOKUP($A26,Kiskunfélegyháza!$A$2:$G$34,7,FALSE)</f>
        <v>88.25</v>
      </c>
      <c r="E26" s="10">
        <f>VLOOKUP($A26,Nyíregyháza!$A$2:$G$34,7,FALSE)</f>
        <v>0</v>
      </c>
      <c r="F26" s="10">
        <f>VLOOKUP($A26,Nagykáta!$A$2:$G$34,7,FALSE)</f>
        <v>0</v>
      </c>
      <c r="G26" s="10">
        <f>VLOOKUP($A26,Szeged!$A$2:$G$34,7,FALSE)</f>
        <v>0</v>
      </c>
      <c r="H26" s="10">
        <f t="shared" si="2"/>
        <v>88.25</v>
      </c>
      <c r="I26" s="2">
        <f t="shared" si="0"/>
        <v>21</v>
      </c>
      <c r="K26" s="1">
        <f>RANK($H26+0.00001*(102-ROW($H26)),$L$2:$L$34)</f>
        <v>21</v>
      </c>
      <c r="L26" s="20">
        <f t="shared" si="1"/>
        <v>88.25076</v>
      </c>
    </row>
    <row r="27" spans="1:12" ht="12.75">
      <c r="A27" s="12" t="str">
        <f>IF(ISBLANK('Kombinált ranglista'!A27),"",'Kombinált ranglista'!A27)</f>
        <v>Viraszkó Pál </v>
      </c>
      <c r="B27" s="12" t="str">
        <f>IF(ISBLANK('Kombinált ranglista'!B27),"",'Kombinált ranglista'!B27)</f>
        <v>Nyíregyháza</v>
      </c>
      <c r="C27" s="10">
        <f>VLOOKUP($A27,Gödöllő!$A$2:$G$34,7,FALSE)</f>
        <v>0</v>
      </c>
      <c r="D27" s="10">
        <f>VLOOKUP($A27,Kiskunfélegyháza!$A$2:$G$34,7,FALSE)</f>
        <v>0</v>
      </c>
      <c r="E27" s="10">
        <f>VLOOKUP($A27,Nyíregyháza!$A$2:$G$34,7,FALSE)</f>
        <v>0</v>
      </c>
      <c r="F27" s="10">
        <f>VLOOKUP($A27,Nagykáta!$A$2:$G$34,7,FALSE)</f>
        <v>0</v>
      </c>
      <c r="G27" s="10">
        <f>VLOOKUP($A27,Szeged!$A$2:$G$34,7,FALSE)</f>
        <v>0</v>
      </c>
      <c r="H27" s="10">
        <f t="shared" si="2"/>
        <v>0</v>
      </c>
      <c r="I27" s="2">
        <f t="shared" si="0"/>
        <v>28</v>
      </c>
      <c r="K27" s="1">
        <f>RANK($H27+0.00001*(102-ROW($H27)),$L$2:$L$34)</f>
        <v>32</v>
      </c>
      <c r="L27" s="20">
        <f t="shared" si="1"/>
        <v>0.00075</v>
      </c>
    </row>
    <row r="28" spans="1:12" ht="12.75">
      <c r="A28" s="12" t="str">
        <f>IF(ISBLANK('Kombinált ranglista'!A28),"",'Kombinált ranglista'!A28)</f>
        <v>Verőczey Gábor</v>
      </c>
      <c r="B28" s="12" t="str">
        <f>IF(ISBLANK('Kombinált ranglista'!B28),"",'Kombinált ranglista'!B28)</f>
        <v>Szeged</v>
      </c>
      <c r="C28" s="10">
        <f>VLOOKUP($A28,Gödöllő!$A$2:$G$34,7,FALSE)</f>
        <v>0</v>
      </c>
      <c r="D28" s="10">
        <f>VLOOKUP($A28,Kiskunfélegyháza!$A$2:$G$34,7,FALSE)</f>
        <v>80.97</v>
      </c>
      <c r="E28" s="10">
        <f>VLOOKUP($A28,Nyíregyháza!$A$2:$G$34,7,FALSE)</f>
        <v>0</v>
      </c>
      <c r="F28" s="10">
        <f>VLOOKUP($A28,Nagykáta!$A$2:$G$34,7,FALSE)</f>
        <v>0</v>
      </c>
      <c r="G28" s="10">
        <f>VLOOKUP($A28,Szeged!$A$2:$G$34,7,FALSE)</f>
        <v>0</v>
      </c>
      <c r="H28" s="10">
        <f t="shared" si="2"/>
        <v>80.97</v>
      </c>
      <c r="I28" s="2">
        <f t="shared" si="0"/>
        <v>23</v>
      </c>
      <c r="K28" s="1">
        <f>RANK($H28+0.00001*(102-ROW($H28)),$L$2:$L$34)</f>
        <v>23</v>
      </c>
      <c r="L28" s="20">
        <f t="shared" si="1"/>
        <v>80.97073999999999</v>
      </c>
    </row>
    <row r="29" spans="1:12" ht="12.75">
      <c r="A29" s="12" t="str">
        <f>IF(ISBLANK('Kombinált ranglista'!A29),"",'Kombinált ranglista'!A29)</f>
        <v>Augusztin Károly</v>
      </c>
      <c r="B29" s="12" t="str">
        <f>IF(ISBLANK('Kombinált ranglista'!B29),"",'Kombinált ranglista'!B29)</f>
        <v>Budapest Mod.klub</v>
      </c>
      <c r="C29" s="10">
        <f>VLOOKUP($A29,Gödöllő!$A$2:$G$34,7,FALSE)</f>
        <v>0</v>
      </c>
      <c r="D29" s="10">
        <f>VLOOKUP($A29,Kiskunfélegyháza!$A$2:$G$34,7,FALSE)</f>
        <v>0</v>
      </c>
      <c r="E29" s="10">
        <f>VLOOKUP($A29,Nyíregyháza!$A$2:$G$34,7,FALSE)</f>
        <v>0</v>
      </c>
      <c r="F29" s="10">
        <f>VLOOKUP($A29,Nagykáta!$A$2:$G$34,7,FALSE)</f>
        <v>0</v>
      </c>
      <c r="G29" s="10">
        <f>VLOOKUP($A29,Szeged!$A$2:$G$34,7,FALSE)</f>
        <v>42.33</v>
      </c>
      <c r="H29" s="10">
        <f t="shared" si="2"/>
        <v>42.33</v>
      </c>
      <c r="I29" s="2">
        <f t="shared" si="0"/>
        <v>26</v>
      </c>
      <c r="K29" s="1">
        <f>RANK($H29+0.00001*(102-ROW($H29)),$L$2:$L$34)</f>
        <v>26</v>
      </c>
      <c r="L29" s="20">
        <f t="shared" si="1"/>
        <v>42.330729999999996</v>
      </c>
    </row>
    <row r="30" spans="1:12" ht="12.75">
      <c r="A30" s="12" t="str">
        <f>IF(ISBLANK('Kombinált ranglista'!A30),"",'Kombinált ranglista'!A30)</f>
        <v>Molnár Sándor</v>
      </c>
      <c r="B30" s="12" t="str">
        <f>IF(ISBLANK('Kombinált ranglista'!B30),"",'Kombinált ranglista'!B30)</f>
        <v>HVMSE</v>
      </c>
      <c r="C30" s="10">
        <f>VLOOKUP($A30,Gödöllő!$A$2:$G$34,7,FALSE)</f>
        <v>0</v>
      </c>
      <c r="D30" s="10">
        <f>VLOOKUP($A30,Kiskunfélegyháza!$A$2:$G$34,7,FALSE)</f>
        <v>0</v>
      </c>
      <c r="E30" s="10">
        <f>VLOOKUP($A30,Nyíregyháza!$A$2:$G$34,7,FALSE)</f>
        <v>0</v>
      </c>
      <c r="F30" s="10">
        <f>VLOOKUP($A30,Nagykáta!$A$2:$G$34,7,FALSE)</f>
        <v>0</v>
      </c>
      <c r="G30" s="10">
        <f>VLOOKUP($A30,Szeged!$A$2:$G$34,7,FALSE)</f>
        <v>0</v>
      </c>
      <c r="H30" s="10">
        <f t="shared" si="2"/>
        <v>0</v>
      </c>
      <c r="I30" s="2">
        <f t="shared" si="0"/>
        <v>28</v>
      </c>
      <c r="K30" s="1">
        <f>RANK($H30+0.00001*(102-ROW($H30)),$L$2:$L$34)</f>
        <v>33</v>
      </c>
      <c r="L30" s="20">
        <f t="shared" si="1"/>
        <v>0.00072</v>
      </c>
    </row>
    <row r="31" spans="1:12" ht="12.75">
      <c r="A31" s="12" t="str">
        <f>IF(ISBLANK('Kombinált ranglista'!A31),"",'Kombinált ranglista'!A31)</f>
        <v>Berta Gábor</v>
      </c>
      <c r="B31" s="12" t="str">
        <f>IF(ISBLANK('Kombinált ranglista'!B31),"",'Kombinált ranglista'!B31)</f>
        <v>HVMSE</v>
      </c>
      <c r="C31" s="10">
        <f>VLOOKUP($A31,Gödöllő!$A$2:$G$34,7,FALSE)</f>
        <v>48.29</v>
      </c>
      <c r="D31" s="10">
        <f>VLOOKUP($A31,Kiskunfélegyháza!$A$2:$G$34,7,FALSE)</f>
        <v>0</v>
      </c>
      <c r="E31" s="10">
        <f>VLOOKUP($A31,Nyíregyháza!$A$2:$G$34,7,FALSE)</f>
        <v>0</v>
      </c>
      <c r="F31" s="10">
        <f>VLOOKUP($A31,Nagykáta!$A$2:$G$34,7,FALSE)</f>
        <v>97.94</v>
      </c>
      <c r="G31" s="10">
        <f>VLOOKUP($A31,Szeged!$A$2:$G$34,7,FALSE)</f>
        <v>79.41</v>
      </c>
      <c r="H31" s="10">
        <f t="shared" si="2"/>
        <v>225.64</v>
      </c>
      <c r="I31" s="2">
        <f t="shared" si="0"/>
        <v>14</v>
      </c>
      <c r="K31" s="1">
        <f>RANK($H31+0.00001*(102-ROW($H31)),$L$2:$L$34)</f>
        <v>14</v>
      </c>
      <c r="L31" s="20">
        <f t="shared" si="1"/>
        <v>225.64070999999998</v>
      </c>
    </row>
    <row r="32" spans="1:12" ht="12.75">
      <c r="A32" s="12" t="str">
        <f>IF(ISBLANK('Kombinált ranglista'!A32),"",'Kombinált ranglista'!A32)</f>
        <v>Imre Csaba</v>
      </c>
      <c r="B32" s="12" t="str">
        <f>IF(ISBLANK('Kombinált ranglista'!B32),"",'Kombinált ranglista'!B32)</f>
        <v>HVMSE</v>
      </c>
      <c r="C32" s="10">
        <f>VLOOKUP($A32,Gödöllő!$A$2:$G$34,7,FALSE)</f>
        <v>77.33</v>
      </c>
      <c r="D32" s="10">
        <f>VLOOKUP($A32,Kiskunfélegyháza!$A$2:$G$34,7,FALSE)</f>
        <v>73.73</v>
      </c>
      <c r="E32" s="10">
        <f>VLOOKUP($A32,Nyíregyháza!$A$2:$G$34,7,FALSE)</f>
        <v>0</v>
      </c>
      <c r="F32" s="10">
        <f>VLOOKUP($A32,Nagykáta!$A$2:$G$34,7,FALSE)</f>
        <v>98.62</v>
      </c>
      <c r="G32" s="10">
        <f>VLOOKUP($A32,Szeged!$A$2:$G$34,7,FALSE)</f>
        <v>78.87</v>
      </c>
      <c r="H32" s="10">
        <f t="shared" si="2"/>
        <v>254.82</v>
      </c>
      <c r="I32" s="2">
        <f t="shared" si="0"/>
        <v>12</v>
      </c>
      <c r="K32" s="1">
        <f>RANK($H32+0.00001*(102-ROW($H32)),$L$2:$L$34)</f>
        <v>12</v>
      </c>
      <c r="L32" s="20">
        <f t="shared" si="1"/>
        <v>254.8207</v>
      </c>
    </row>
    <row r="33" spans="1:12" ht="12.75">
      <c r="A33" s="12" t="str">
        <f>IF(ISBLANK('Kombinált ranglista'!A33),"",'Kombinált ranglista'!A33)</f>
        <v>Horváth Imre</v>
      </c>
      <c r="B33" s="12" t="str">
        <f>IF(ISBLANK('Kombinált ranglista'!B33),"",'Kombinált ranglista'!B33)</f>
        <v>Nyíregyháza</v>
      </c>
      <c r="C33" s="10">
        <f>VLOOKUP($A33,Gödöllő!$A$2:$G$34,7,FALSE)</f>
        <v>69.13</v>
      </c>
      <c r="D33" s="10">
        <f>VLOOKUP($A33,Kiskunfélegyháza!$A$2:$G$34,7,FALSE)</f>
        <v>57.64</v>
      </c>
      <c r="E33" s="10">
        <f>VLOOKUP($A33,Nyíregyháza!$A$2:$G$34,7,FALSE)</f>
        <v>79.68</v>
      </c>
      <c r="F33" s="10">
        <f>VLOOKUP($A33,Nagykáta!$A$2:$G$34,7,FALSE)</f>
        <v>0</v>
      </c>
      <c r="G33" s="10">
        <f>VLOOKUP($A33,Szeged!$A$2:$G$34,7,FALSE)</f>
        <v>0</v>
      </c>
      <c r="H33" s="10">
        <f t="shared" si="2"/>
        <v>206.45</v>
      </c>
      <c r="I33" s="2">
        <f t="shared" si="0"/>
        <v>16</v>
      </c>
      <c r="K33" s="1">
        <f>RANK($H33+0.00001*(102-ROW($H33)),$L$2:$L$34)</f>
        <v>16</v>
      </c>
      <c r="L33" s="20">
        <f t="shared" si="1"/>
        <v>206.45068999999998</v>
      </c>
    </row>
    <row r="34" spans="1:12" ht="12.75">
      <c r="A34" s="12" t="str">
        <f>IF(ISBLANK('Kombinált ranglista'!A34),"",'Kombinált ranglista'!A34)</f>
        <v>Vajda Attila</v>
      </c>
      <c r="B34" s="12" t="str">
        <f>IF(ISBLANK('Kombinált ranglista'!B34),"",'Kombinált ranglista'!B34)</f>
        <v>Kiskunfélegyháza</v>
      </c>
      <c r="C34" s="10">
        <f>VLOOKUP($A34,Gödöllő!$A$2:$G$34,7,FALSE)</f>
        <v>75.6</v>
      </c>
      <c r="D34" s="10">
        <f>VLOOKUP($A34,Kiskunfélegyháza!$A$2:$G$34,7,FALSE)</f>
        <v>78.4</v>
      </c>
      <c r="E34" s="10">
        <f>VLOOKUP($A34,Nyíregyháza!$A$2:$G$34,7,FALSE)</f>
        <v>0</v>
      </c>
      <c r="F34" s="10">
        <f>VLOOKUP($A34,Nagykáta!$A$2:$G$34,7,FALSE)</f>
        <v>82.74</v>
      </c>
      <c r="G34" s="10">
        <f>VLOOKUP($A34,Szeged!$A$2:$G$34,7,FALSE)</f>
        <v>69.52</v>
      </c>
      <c r="H34" s="10">
        <f t="shared" si="2"/>
        <v>236.74</v>
      </c>
      <c r="I34" s="2">
        <f t="shared" si="0"/>
        <v>13</v>
      </c>
      <c r="K34" s="1">
        <f>RANK($H34+0.00001*(102-ROW($H34)),$L$2:$L$34)</f>
        <v>13</v>
      </c>
      <c r="L34" s="20">
        <f t="shared" si="1"/>
        <v>236.74068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33"/>
  <sheetViews>
    <sheetView workbookViewId="0" topLeftCell="B3">
      <selection activeCell="E36" sqref="E36"/>
    </sheetView>
  </sheetViews>
  <sheetFormatPr defaultColWidth="9.140625" defaultRowHeight="12.75"/>
  <cols>
    <col min="1" max="2" width="18.28125" style="0" customWidth="1"/>
    <col min="3" max="10" width="13.7109375" style="0" customWidth="1"/>
    <col min="13" max="13" width="10.28125" style="0" hidden="1" customWidth="1"/>
    <col min="14" max="14" width="18.28125" style="0" hidden="1" customWidth="1"/>
  </cols>
  <sheetData>
    <row r="1" spans="1:14" ht="12.75">
      <c r="A1" s="3" t="s">
        <v>1</v>
      </c>
      <c r="B1" s="3" t="s">
        <v>14</v>
      </c>
      <c r="C1" s="4" t="s">
        <v>35</v>
      </c>
      <c r="D1" s="4" t="s">
        <v>49</v>
      </c>
      <c r="E1" s="3" t="s">
        <v>32</v>
      </c>
      <c r="F1" s="3" t="s">
        <v>11</v>
      </c>
      <c r="G1" s="3" t="s">
        <v>62</v>
      </c>
      <c r="H1" s="3" t="s">
        <v>34</v>
      </c>
      <c r="I1" s="3" t="s">
        <v>12</v>
      </c>
      <c r="J1" s="3" t="s">
        <v>0</v>
      </c>
      <c r="K1" s="21" t="s">
        <v>45</v>
      </c>
      <c r="M1" s="1"/>
      <c r="N1" s="1"/>
    </row>
    <row r="2" spans="1:14" ht="12.75">
      <c r="A2" s="2" t="str">
        <f>IF(ISBLANK('Kombinált ranglista'!A2),"",'Kombinált ranglista'!A2)</f>
        <v>Berzéki Marcel</v>
      </c>
      <c r="B2" s="2" t="str">
        <f>IF(ISBLANK('Kombinált ranglista'!B2),"",'Kombinált ranglista'!B2)</f>
        <v>Gödöllő</v>
      </c>
      <c r="C2" s="10">
        <f>VLOOKUP($A2,Holics!$A$2:$G$34,7,FALSE)</f>
        <v>0</v>
      </c>
      <c r="D2" s="10">
        <f>VLOOKUP($A2,Déva!$A$2:$G$34,7,FALSE)</f>
        <v>0</v>
      </c>
      <c r="E2" s="10">
        <f>VLOOKUP($A2,'Kiskunfélegyháza nemzetközi'!$A$2:$G$34,7,FALSE)</f>
        <v>0</v>
      </c>
      <c r="F2" s="10">
        <f>VLOOKUP($A2,Eszék!$A$2:$G$34,7,FALSE)</f>
        <v>0</v>
      </c>
      <c r="G2" s="10">
        <f>VLOOKUP($A2,Martin!$A$2:$G$34,7,FALSE)</f>
        <v>0</v>
      </c>
      <c r="H2" s="10">
        <f>VLOOKUP($A2,Trnava!$A$2:$G$34,7,FALSE)</f>
        <v>0</v>
      </c>
      <c r="I2" s="10">
        <f>VLOOKUP($A2,Bled!$A$2:$G$34,7,FALSE)</f>
        <v>0</v>
      </c>
      <c r="J2" s="5">
        <f aca="true" t="shared" si="0" ref="J2:J18">IF(RANK(C2,C2:I2,0)&lt;=2,C2,0)+IF(RANK(D2,C2:I2,0)&lt;=2,D2,0)+IF(RANK(E2,C2:I2,0)&lt;=2,E2,0)+IF(RANK(F2,C2:I2,0)&lt;=2,F2,0)+IF(RANK(H2,C2:I2,0)&lt;=2,H2,0)+IF(RANK(I2,C2:I2,0)&lt;=2,I2,0)+IF(RANK(G2,C2:I2,0)&lt;=2,G2,0)</f>
        <v>0</v>
      </c>
      <c r="K2" s="2">
        <f>IF($A2="","",RANK($J2,$J$2:$J$34))</f>
        <v>18</v>
      </c>
      <c r="M2" s="1">
        <f>RANK($J2+0.00001*(102-ROW($J2)),$N$2:$N$34)</f>
        <v>18</v>
      </c>
      <c r="N2" s="20">
        <f>$J2+0.00001*(102-ROW($J2))</f>
        <v>0.001</v>
      </c>
    </row>
    <row r="3" spans="1:14" ht="12.75">
      <c r="A3" s="2" t="str">
        <f>IF(ISBLANK('Kombinált ranglista'!A3),"",'Kombinált ranglista'!A3)</f>
        <v>Benyó Zoltán</v>
      </c>
      <c r="B3" s="2" t="str">
        <f>IF(ISBLANK('Kombinált ranglista'!B3),"",'Kombinált ranglista'!B3)</f>
        <v>Kazincbarcika</v>
      </c>
      <c r="C3" s="10">
        <f>VLOOKUP($A3,Holics!$A$2:$G$34,7,FALSE)</f>
        <v>76.45</v>
      </c>
      <c r="D3" s="10">
        <f>VLOOKUP($A3,Déva!$A$2:$G$34,7,FALSE)</f>
        <v>0</v>
      </c>
      <c r="E3" s="10">
        <f>VLOOKUP($A3,'Kiskunfélegyháza nemzetközi'!$A$2:$G$34,7,FALSE)</f>
        <v>78.06</v>
      </c>
      <c r="F3" s="10">
        <f>VLOOKUP($A3,Eszék!$A$2:$G$34,7,FALSE)</f>
        <v>0</v>
      </c>
      <c r="G3" s="10">
        <f>VLOOKUP($A3,Martin!$A$2:$G$34,7,FALSE)</f>
        <v>0</v>
      </c>
      <c r="H3" s="10">
        <f>VLOOKUP($A3,Trnava!$A$2:$G$34,7,FALSE)</f>
        <v>0</v>
      </c>
      <c r="I3" s="10">
        <f>VLOOKUP($A3,Bled!$A$2:$G$34,7,FALSE)</f>
        <v>0</v>
      </c>
      <c r="J3" s="5">
        <f t="shared" si="0"/>
        <v>154.51</v>
      </c>
      <c r="K3" s="2">
        <f aca="true" t="shared" si="1" ref="K3:K34">IF($A3="","",RANK($J3,$J$2:$J$34))</f>
        <v>9</v>
      </c>
      <c r="M3" s="1">
        <f>RANK($J3+0.00001*(102-ROW($J3)),$N$2:$N$34)</f>
        <v>9</v>
      </c>
      <c r="N3" s="20">
        <f aca="true" t="shared" si="2" ref="N3:N34">$J3+0.00001*(102-ROW($J3))</f>
        <v>154.51099</v>
      </c>
    </row>
    <row r="4" spans="1:14" ht="12.75">
      <c r="A4" s="2" t="str">
        <f>IF(ISBLANK('Kombinált ranglista'!A4),"",'Kombinált ranglista'!A4)</f>
        <v>Bodnár Balázs</v>
      </c>
      <c r="B4" s="2" t="str">
        <f>IF(ISBLANK('Kombinált ranglista'!B4),"",'Kombinált ranglista'!B4)</f>
        <v>Miskolc</v>
      </c>
      <c r="C4" s="10">
        <f>VLOOKUP($A4,Holics!$A$2:$G$34,7,FALSE)</f>
        <v>0</v>
      </c>
      <c r="D4" s="10">
        <f>VLOOKUP($A4,Déva!$A$2:$G$34,7,FALSE)</f>
        <v>0</v>
      </c>
      <c r="E4" s="10">
        <f>VLOOKUP($A4,'Kiskunfélegyháza nemzetközi'!$A$2:$G$34,7,FALSE)</f>
        <v>0</v>
      </c>
      <c r="F4" s="10">
        <f>VLOOKUP($A4,Eszék!$A$2:$G$34,7,FALSE)</f>
        <v>0</v>
      </c>
      <c r="G4" s="10">
        <f>VLOOKUP($A4,Martin!$A$2:$G$34,7,FALSE)</f>
        <v>0</v>
      </c>
      <c r="H4" s="10">
        <f>VLOOKUP($A4,Trnava!$A$2:$G$34,7,FALSE)</f>
        <v>0</v>
      </c>
      <c r="I4" s="10">
        <f>VLOOKUP($A4,Bled!$A$2:$G$34,7,FALSE)</f>
        <v>0</v>
      </c>
      <c r="J4" s="5">
        <f t="shared" si="0"/>
        <v>0</v>
      </c>
      <c r="K4" s="2">
        <f t="shared" si="1"/>
        <v>18</v>
      </c>
      <c r="M4" s="1">
        <f>RANK($J4+0.00001*(102-ROW($J4)),$N$2:$N$34)</f>
        <v>19</v>
      </c>
      <c r="N4" s="20">
        <f t="shared" si="2"/>
        <v>0.0009800000000000002</v>
      </c>
    </row>
    <row r="5" spans="1:14" ht="12.75">
      <c r="A5" s="2" t="str">
        <f>IF(ISBLANK('Kombinált ranglista'!A5),"",'Kombinált ranglista'!A5)</f>
        <v>Nyúzó Péter</v>
      </c>
      <c r="B5" s="2" t="str">
        <f>IF(ISBLANK('Kombinált ranglista'!B5),"",'Kombinált ranglista'!B5)</f>
        <v>Kiskunfélegyháza</v>
      </c>
      <c r="C5" s="10">
        <f>VLOOKUP($A5,Holics!$A$2:$G$34,7,FALSE)</f>
        <v>0</v>
      </c>
      <c r="D5" s="10">
        <f>VLOOKUP($A5,Déva!$A$2:$G$34,7,FALSE)</f>
        <v>0</v>
      </c>
      <c r="E5" s="10">
        <f>VLOOKUP($A5,'Kiskunfélegyháza nemzetközi'!$A$2:$G$34,7,FALSE)</f>
        <v>81.76</v>
      </c>
      <c r="F5" s="10">
        <f>VLOOKUP($A5,Eszék!$A$2:$G$34,7,FALSE)</f>
        <v>0</v>
      </c>
      <c r="G5" s="10">
        <f>VLOOKUP($A5,Martin!$A$2:$G$34,7,FALSE)</f>
        <v>0</v>
      </c>
      <c r="H5" s="10">
        <f>VLOOKUP($A5,Trnava!$A$2:$G$34,7,FALSE)</f>
        <v>0</v>
      </c>
      <c r="I5" s="10">
        <f>VLOOKUP($A5,Bled!$A$2:$G$34,7,FALSE)</f>
        <v>0</v>
      </c>
      <c r="J5" s="5">
        <f t="shared" si="0"/>
        <v>81.76</v>
      </c>
      <c r="K5" s="2">
        <f t="shared" si="1"/>
        <v>13</v>
      </c>
      <c r="M5" s="1">
        <f>RANK($J5+0.00001*(102-ROW($J5)),$N$2:$N$34)</f>
        <v>13</v>
      </c>
      <c r="N5" s="20">
        <f t="shared" si="2"/>
        <v>81.76097</v>
      </c>
    </row>
    <row r="6" spans="1:14" ht="12.75">
      <c r="A6" s="2" t="str">
        <f>IF(ISBLANK('Kombinált ranglista'!A6),"",'Kombinált ranglista'!A6)</f>
        <v>Dobránszky György</v>
      </c>
      <c r="B6" s="2" t="str">
        <f>IF(ISBLANK('Kombinált ranglista'!B6),"",'Kombinált ranglista'!B6)</f>
        <v>Nyíregyháza</v>
      </c>
      <c r="C6" s="10">
        <f>VLOOKUP($A6,Holics!$A$2:$G$34,7,FALSE)</f>
        <v>100</v>
      </c>
      <c r="D6" s="10">
        <f>VLOOKUP($A6,Déva!$A$2:$G$34,7,FALSE)</f>
        <v>102.66</v>
      </c>
      <c r="E6" s="10">
        <f>VLOOKUP($A6,'Kiskunfélegyháza nemzetközi'!$A$2:$G$34,7,FALSE)</f>
        <v>97.68</v>
      </c>
      <c r="F6" s="10">
        <f>VLOOKUP($A6,Eszék!$A$2:$G$34,7,FALSE)</f>
        <v>99.62</v>
      </c>
      <c r="G6" s="10">
        <f>VLOOKUP($A6,Martin!$A$2:$G$34,7,FALSE)</f>
        <v>99.97</v>
      </c>
      <c r="H6" s="10">
        <f>VLOOKUP($A6,Trnava!$A$2:$G$34,7,FALSE)</f>
        <v>0</v>
      </c>
      <c r="I6" s="10">
        <f>VLOOKUP($A6,Bled!$A$2:$G$34,7,FALSE)</f>
        <v>0</v>
      </c>
      <c r="J6" s="5">
        <f t="shared" si="0"/>
        <v>202.66</v>
      </c>
      <c r="K6" s="2">
        <f t="shared" si="1"/>
        <v>2</v>
      </c>
      <c r="M6" s="1">
        <f>RANK($J6+0.00001*(102-ROW($J6)),$N$2:$N$34)</f>
        <v>2</v>
      </c>
      <c r="N6" s="20">
        <f t="shared" si="2"/>
        <v>202.66096</v>
      </c>
    </row>
    <row r="7" spans="1:14" ht="12.75">
      <c r="A7" s="2" t="str">
        <f>IF(ISBLANK('Kombinált ranglista'!A7),"",'Kombinált ranglista'!A7)</f>
        <v>Forgó József</v>
      </c>
      <c r="B7" s="2" t="str">
        <f>IF(ISBLANK('Kombinált ranglista'!B7),"",'Kombinált ranglista'!B7)</f>
        <v>Kiskunfélegyháza</v>
      </c>
      <c r="C7" s="10">
        <f>VLOOKUP($A7,Holics!$A$2:$G$34,7,FALSE)</f>
        <v>77.4</v>
      </c>
      <c r="D7" s="10">
        <f>VLOOKUP($A7,Déva!$A$2:$G$34,7,FALSE)</f>
        <v>89.74</v>
      </c>
      <c r="E7" s="10">
        <f>VLOOKUP($A7,'Kiskunfélegyháza nemzetközi'!$A$2:$G$34,7,FALSE)</f>
        <v>81.13</v>
      </c>
      <c r="F7" s="10">
        <f>VLOOKUP($A7,Eszék!$A$2:$G$34,7,FALSE)</f>
        <v>98.86</v>
      </c>
      <c r="G7" s="10">
        <f>VLOOKUP($A7,Martin!$A$2:$G$34,7,FALSE)</f>
        <v>87.57</v>
      </c>
      <c r="H7" s="10">
        <f>VLOOKUP($A7,Trnava!$A$2:$G$34,7,FALSE)</f>
        <v>68.52</v>
      </c>
      <c r="I7" s="10">
        <f>VLOOKUP($A7,Bled!$A$2:$G$34,7,FALSE)</f>
        <v>85.68</v>
      </c>
      <c r="J7" s="5">
        <f t="shared" si="0"/>
        <v>188.6</v>
      </c>
      <c r="K7" s="2">
        <f t="shared" si="1"/>
        <v>7</v>
      </c>
      <c r="M7" s="1">
        <f>RANK($J7+0.00001*(102-ROW($J7)),$N$2:$N$34)</f>
        <v>7</v>
      </c>
      <c r="N7" s="20">
        <f t="shared" si="2"/>
        <v>188.60094999999998</v>
      </c>
    </row>
    <row r="8" spans="1:14" ht="12.75">
      <c r="A8" s="2" t="str">
        <f>IF(ISBLANK('Kombinált ranglista'!A8),"",'Kombinált ranglista'!A8)</f>
        <v>Görög György</v>
      </c>
      <c r="B8" s="2" t="str">
        <f>IF(ISBLANK('Kombinált ranglista'!B8),"",'Kombinált ranglista'!B8)</f>
        <v>Szeged</v>
      </c>
      <c r="C8" s="10">
        <f>VLOOKUP($A8,Holics!$A$2:$G$34,7,FALSE)</f>
        <v>0</v>
      </c>
      <c r="D8" s="10">
        <f>VLOOKUP($A8,Déva!$A$2:$G$34,7,FALSE)</f>
        <v>0</v>
      </c>
      <c r="E8" s="10">
        <f>VLOOKUP($A8,'Kiskunfélegyháza nemzetközi'!$A$2:$G$34,7,FALSE)</f>
        <v>81.5</v>
      </c>
      <c r="F8" s="10">
        <f>VLOOKUP($A8,Eszék!$A$2:$G$34,7,FALSE)</f>
        <v>0</v>
      </c>
      <c r="G8" s="10">
        <f>VLOOKUP($A8,Martin!$A$2:$G$34,7,FALSE)</f>
        <v>0</v>
      </c>
      <c r="H8" s="10">
        <f>VLOOKUP($A8,Trnava!$A$2:$G$34,7,FALSE)</f>
        <v>0</v>
      </c>
      <c r="I8" s="10">
        <f>VLOOKUP($A8,Bled!$A$2:$G$34,7,FALSE)</f>
        <v>0</v>
      </c>
      <c r="J8" s="5">
        <f t="shared" si="0"/>
        <v>81.5</v>
      </c>
      <c r="K8" s="2">
        <f t="shared" si="1"/>
        <v>14</v>
      </c>
      <c r="M8" s="1">
        <f>RANK($J8+0.00001*(102-ROW($J8)),$N$2:$N$34)</f>
        <v>14</v>
      </c>
      <c r="N8" s="20">
        <f t="shared" si="2"/>
        <v>81.50094</v>
      </c>
    </row>
    <row r="9" spans="1:14" ht="12.75">
      <c r="A9" s="2" t="str">
        <f>IF(ISBLANK('Kombinált ranglista'!A9),"",'Kombinált ranglista'!A9)</f>
        <v>Juhász Miklós</v>
      </c>
      <c r="B9" s="2" t="str">
        <f>IF(ISBLANK('Kombinált ranglista'!B9),"",'Kombinált ranglista'!B9)</f>
        <v>Kazincbarcika</v>
      </c>
      <c r="C9" s="10">
        <f>VLOOKUP($A9,Holics!$A$2:$G$34,7,FALSE)</f>
        <v>0</v>
      </c>
      <c r="D9" s="10">
        <f>VLOOKUP($A9,Déva!$A$2:$G$34,7,FALSE)</f>
        <v>0</v>
      </c>
      <c r="E9" s="10">
        <f>VLOOKUP($A9,'Kiskunfélegyháza nemzetközi'!$A$2:$G$34,7,FALSE)</f>
        <v>0</v>
      </c>
      <c r="F9" s="10">
        <f>VLOOKUP($A9,Eszék!$A$2:$G$34,7,FALSE)</f>
        <v>0</v>
      </c>
      <c r="G9" s="10">
        <f>VLOOKUP($A9,Martin!$A$2:$G$34,7,FALSE)</f>
        <v>0</v>
      </c>
      <c r="H9" s="10">
        <f>VLOOKUP($A9,Trnava!$A$2:$G$34,7,FALSE)</f>
        <v>0</v>
      </c>
      <c r="I9" s="10">
        <f>VLOOKUP($A9,Bled!$A$2:$G$34,7,FALSE)</f>
        <v>0</v>
      </c>
      <c r="J9" s="5">
        <f t="shared" si="0"/>
        <v>0</v>
      </c>
      <c r="K9" s="2">
        <f t="shared" si="1"/>
        <v>18</v>
      </c>
      <c r="M9" s="1">
        <f>RANK($J9+0.00001*(102-ROW($J9)),$N$2:$N$34)</f>
        <v>20</v>
      </c>
      <c r="N9" s="20">
        <f t="shared" si="2"/>
        <v>0.00093</v>
      </c>
    </row>
    <row r="10" spans="1:14" ht="12.75">
      <c r="A10" s="2" t="str">
        <f>IF(ISBLANK('Kombinált ranglista'!A10),"",'Kombinált ranglista'!A10)</f>
        <v>Kántor Gergő</v>
      </c>
      <c r="B10" s="2" t="str">
        <f>IF(ISBLANK('Kombinált ranglista'!B10),"",'Kombinált ranglista'!B10)</f>
        <v>Nyíregyháza</v>
      </c>
      <c r="C10" s="10">
        <f>VLOOKUP($A10,Holics!$A$2:$G$34,7,FALSE)</f>
        <v>0</v>
      </c>
      <c r="D10" s="10">
        <f>VLOOKUP($A10,Déva!$A$2:$G$34,7,FALSE)</f>
        <v>0</v>
      </c>
      <c r="E10" s="10">
        <f>VLOOKUP($A10,'Kiskunfélegyháza nemzetközi'!$A$2:$G$34,7,FALSE)</f>
        <v>97.65</v>
      </c>
      <c r="F10" s="10">
        <f>VLOOKUP($A10,Eszék!$A$2:$G$34,7,FALSE)</f>
        <v>99.16</v>
      </c>
      <c r="G10" s="10">
        <f>VLOOKUP($A10,Martin!$A$2:$G$34,7,FALSE)</f>
        <v>91.46</v>
      </c>
      <c r="H10" s="10">
        <f>VLOOKUP($A10,Trnava!$A$2:$G$34,7,FALSE)</f>
        <v>100</v>
      </c>
      <c r="I10" s="10">
        <f>VLOOKUP($A10,Bled!$A$2:$G$34,7,FALSE)</f>
        <v>0</v>
      </c>
      <c r="J10" s="5">
        <f t="shared" si="0"/>
        <v>199.16</v>
      </c>
      <c r="K10" s="2">
        <f t="shared" si="1"/>
        <v>4</v>
      </c>
      <c r="M10" s="1">
        <f>RANK($J10+0.00001*(102-ROW($J10)),$N$2:$N$34)</f>
        <v>4</v>
      </c>
      <c r="N10" s="20">
        <f t="shared" si="2"/>
        <v>199.16092</v>
      </c>
    </row>
    <row r="11" spans="1:14" ht="12.75">
      <c r="A11" s="2" t="str">
        <f>IF(ISBLANK('Kombinált ranglista'!A11),"",'Kombinált ranglista'!A11)</f>
        <v>Kornó István</v>
      </c>
      <c r="B11" s="2" t="str">
        <f>IF(ISBLANK('Kombinált ranglista'!B11),"",'Kombinált ranglista'!B11)</f>
        <v>Budapest</v>
      </c>
      <c r="C11" s="10">
        <f>VLOOKUP($A11,Holics!$A$2:$G$34,7,FALSE)</f>
        <v>0</v>
      </c>
      <c r="D11" s="10">
        <f>VLOOKUP($A11,Déva!$A$2:$G$34,7,FALSE)</f>
        <v>0</v>
      </c>
      <c r="E11" s="10">
        <f>VLOOKUP($A11,'Kiskunfélegyháza nemzetközi'!$A$2:$G$34,7,FALSE)</f>
        <v>0</v>
      </c>
      <c r="F11" s="10">
        <f>VLOOKUP($A11,Eszék!$A$2:$G$34,7,FALSE)</f>
        <v>0</v>
      </c>
      <c r="G11" s="10">
        <f>VLOOKUP($A11,Martin!$A$2:$G$34,7,FALSE)</f>
        <v>0</v>
      </c>
      <c r="H11" s="10">
        <f>VLOOKUP($A11,Trnava!$A$2:$G$34,7,FALSE)</f>
        <v>0</v>
      </c>
      <c r="I11" s="10">
        <f>VLOOKUP($A11,Bled!$A$2:$G$34,7,FALSE)</f>
        <v>0</v>
      </c>
      <c r="J11" s="5">
        <f t="shared" si="0"/>
        <v>0</v>
      </c>
      <c r="K11" s="2">
        <f t="shared" si="1"/>
        <v>18</v>
      </c>
      <c r="M11" s="1">
        <f>RANK($J11+0.00001*(102-ROW($J11)),$N$2:$N$34)</f>
        <v>21</v>
      </c>
      <c r="N11" s="20">
        <f t="shared" si="2"/>
        <v>0.0009100000000000001</v>
      </c>
    </row>
    <row r="12" spans="1:14" ht="12.75">
      <c r="A12" s="2" t="str">
        <f>IF(ISBLANK('Kombinált ranglista'!A12),"",'Kombinált ranglista'!A12)</f>
        <v>Köteles Ádám</v>
      </c>
      <c r="B12" s="2" t="str">
        <f>IF(ISBLANK('Kombinált ranglista'!B12),"",'Kombinált ranglista'!B12)</f>
        <v>Miskolc</v>
      </c>
      <c r="C12" s="10">
        <f>VLOOKUP($A12,Holics!$A$2:$G$34,7,FALSE)</f>
        <v>0</v>
      </c>
      <c r="D12" s="10">
        <f>VLOOKUP($A12,Déva!$A$2:$G$34,7,FALSE)</f>
        <v>0</v>
      </c>
      <c r="E12" s="10">
        <f>VLOOKUP($A12,'Kiskunfélegyháza nemzetközi'!$A$2:$G$34,7,FALSE)</f>
        <v>0</v>
      </c>
      <c r="F12" s="10">
        <f>VLOOKUP($A12,Eszék!$A$2:$G$34,7,FALSE)</f>
        <v>0</v>
      </c>
      <c r="G12" s="10">
        <f>VLOOKUP($A12,Martin!$A$2:$G$34,7,FALSE)</f>
        <v>0</v>
      </c>
      <c r="H12" s="10">
        <f>VLOOKUP($A12,Trnava!$A$2:$G$34,7,FALSE)</f>
        <v>0</v>
      </c>
      <c r="I12" s="10">
        <f>VLOOKUP($A12,Bled!$A$2:$G$34,7,FALSE)</f>
        <v>0</v>
      </c>
      <c r="J12" s="5">
        <f t="shared" si="0"/>
        <v>0</v>
      </c>
      <c r="K12" s="2">
        <f t="shared" si="1"/>
        <v>18</v>
      </c>
      <c r="M12" s="1">
        <f>RANK($J12+0.00001*(102-ROW($J12)),$N$2:$N$34)</f>
        <v>22</v>
      </c>
      <c r="N12" s="20">
        <f t="shared" si="2"/>
        <v>0.0009000000000000001</v>
      </c>
    </row>
    <row r="13" spans="1:14" ht="12.75">
      <c r="A13" s="2" t="str">
        <f>IF(ISBLANK('Kombinált ranglista'!A13),"",'Kombinált ranglista'!A13)</f>
        <v>Máté Béla</v>
      </c>
      <c r="B13" s="2" t="str">
        <f>IF(ISBLANK('Kombinált ranglista'!B13),"",'Kombinált ranglista'!B13)</f>
        <v>Miskolc</v>
      </c>
      <c r="C13" s="10">
        <f>VLOOKUP($A13,Holics!$A$2:$G$34,7,FALSE)</f>
        <v>0</v>
      </c>
      <c r="D13" s="10">
        <f>VLOOKUP($A13,Déva!$A$2:$G$34,7,FALSE)</f>
        <v>0</v>
      </c>
      <c r="E13" s="10">
        <f>VLOOKUP($A13,'Kiskunfélegyháza nemzetközi'!$A$2:$G$34,7,FALSE)</f>
        <v>0</v>
      </c>
      <c r="F13" s="10">
        <f>VLOOKUP($A13,Eszék!$A$2:$G$34,7,FALSE)</f>
        <v>0</v>
      </c>
      <c r="G13" s="10">
        <f>VLOOKUP($A13,Martin!$A$2:$G$34,7,FALSE)</f>
        <v>0</v>
      </c>
      <c r="H13" s="10">
        <f>VLOOKUP($A13,Trnava!$A$2:$G$34,7,FALSE)</f>
        <v>0</v>
      </c>
      <c r="I13" s="10">
        <f>VLOOKUP($A13,Bled!$A$2:$G$34,7,FALSE)</f>
        <v>0</v>
      </c>
      <c r="J13" s="5">
        <f t="shared" si="0"/>
        <v>0</v>
      </c>
      <c r="K13" s="2">
        <f t="shared" si="1"/>
        <v>18</v>
      </c>
      <c r="M13" s="1">
        <f>RANK($J13+0.00001*(102-ROW($J13)),$N$2:$N$34)</f>
        <v>23</v>
      </c>
      <c r="N13" s="20">
        <f t="shared" si="2"/>
        <v>0.0008900000000000001</v>
      </c>
    </row>
    <row r="14" spans="1:14" ht="12.75">
      <c r="A14" s="2" t="str">
        <f>IF(ISBLANK('Kombinált ranglista'!A14),"",'Kombinált ranglista'!A14)</f>
        <v>Páskai Ferenc</v>
      </c>
      <c r="B14" s="2" t="str">
        <f>IF(ISBLANK('Kombinált ranglista'!B14),"",'Kombinált ranglista'!B14)</f>
        <v>Nyíregyháza</v>
      </c>
      <c r="C14" s="10">
        <f>VLOOKUP($A14,Holics!$A$2:$G$34,7,FALSE)</f>
        <v>0</v>
      </c>
      <c r="D14" s="10">
        <f>VLOOKUP($A14,Déva!$A$2:$G$34,7,FALSE)</f>
        <v>0</v>
      </c>
      <c r="E14" s="10">
        <f>VLOOKUP($A14,'Kiskunfélegyháza nemzetközi'!$A$2:$G$34,7,FALSE)</f>
        <v>91.43</v>
      </c>
      <c r="F14" s="10">
        <f>VLOOKUP($A14,Eszék!$A$2:$G$34,7,FALSE)</f>
        <v>0</v>
      </c>
      <c r="G14" s="10">
        <f>VLOOKUP($A14,Martin!$A$2:$G$34,7,FALSE)</f>
        <v>0</v>
      </c>
      <c r="H14" s="10">
        <f>VLOOKUP($A14,Trnava!$A$2:$G$34,7,FALSE)</f>
        <v>98.2</v>
      </c>
      <c r="I14" s="10">
        <f>VLOOKUP($A14,Bled!$A$2:$G$34,7,FALSE)</f>
        <v>0</v>
      </c>
      <c r="J14" s="5">
        <f t="shared" si="0"/>
        <v>189.63</v>
      </c>
      <c r="K14" s="2">
        <f t="shared" si="1"/>
        <v>6</v>
      </c>
      <c r="M14" s="1">
        <f>RANK($J14+0.00001*(102-ROW($J14)),$N$2:$N$34)</f>
        <v>6</v>
      </c>
      <c r="N14" s="20">
        <f t="shared" si="2"/>
        <v>189.63088</v>
      </c>
    </row>
    <row r="15" spans="1:14" ht="12.75">
      <c r="A15" s="2" t="str">
        <f>IF(ISBLANK('Kombinált ranglista'!A15),"",'Kombinált ranglista'!A15)</f>
        <v>Posszert Gyula</v>
      </c>
      <c r="B15" s="2" t="str">
        <f>IF(ISBLANK('Kombinált ranglista'!B15),"",'Kombinált ranglista'!B15)</f>
        <v>Kiskunfélegyháza</v>
      </c>
      <c r="C15" s="10">
        <f>VLOOKUP($A15,Holics!$A$2:$G$34,7,FALSE)</f>
        <v>72.67</v>
      </c>
      <c r="D15" s="10">
        <f>VLOOKUP($A15,Déva!$A$2:$G$34,7,FALSE)</f>
        <v>23.59</v>
      </c>
      <c r="E15" s="10">
        <f>VLOOKUP($A15,'Kiskunfélegyháza nemzetközi'!$A$2:$G$34,7,FALSE)</f>
        <v>77.95</v>
      </c>
      <c r="F15" s="10">
        <f>VLOOKUP($A15,Eszék!$A$2:$G$34,7,FALSE)</f>
        <v>89.66</v>
      </c>
      <c r="G15" s="10">
        <f>VLOOKUP($A15,Martin!$A$2:$G$34,7,FALSE)</f>
        <v>81.61</v>
      </c>
      <c r="H15" s="10">
        <f>VLOOKUP($A15,Trnava!$A$2:$G$34,7,FALSE)</f>
        <v>0</v>
      </c>
      <c r="I15" s="10">
        <f>VLOOKUP($A15,Bled!$A$2:$G$34,7,FALSE)</f>
        <v>0</v>
      </c>
      <c r="J15" s="5">
        <f t="shared" si="0"/>
        <v>171.26999999999998</v>
      </c>
      <c r="K15" s="2">
        <f t="shared" si="1"/>
        <v>8</v>
      </c>
      <c r="M15" s="1">
        <f>RANK($J15+0.00001*(102-ROW($J15)),$N$2:$N$34)</f>
        <v>8</v>
      </c>
      <c r="N15" s="20">
        <f t="shared" si="2"/>
        <v>171.27086999999997</v>
      </c>
    </row>
    <row r="16" spans="1:14" ht="12.75">
      <c r="A16" s="2" t="str">
        <f>IF(ISBLANK('Kombinált ranglista'!A16),"",'Kombinált ranglista'!A16)</f>
        <v>Rábel András</v>
      </c>
      <c r="B16" s="2" t="str">
        <f>IF(ISBLANK('Kombinált ranglista'!B16),"",'Kombinált ranglista'!B16)</f>
        <v>Szeged</v>
      </c>
      <c r="C16" s="10">
        <f>VLOOKUP($A16,Holics!$A$2:$G$34,7,FALSE)</f>
        <v>0</v>
      </c>
      <c r="D16" s="10">
        <f>VLOOKUP($A16,Déva!$A$2:$G$34,7,FALSE)</f>
        <v>0</v>
      </c>
      <c r="E16" s="10">
        <f>VLOOKUP($A16,'Kiskunfélegyháza nemzetközi'!$A$2:$G$34,7,FALSE)</f>
        <v>0</v>
      </c>
      <c r="F16" s="10">
        <f>VLOOKUP($A16,Eszék!$A$2:$G$34,7,FALSE)</f>
        <v>0</v>
      </c>
      <c r="G16" s="10">
        <f>VLOOKUP($A16,Martin!$A$2:$G$34,7,FALSE)</f>
        <v>0</v>
      </c>
      <c r="H16" s="10">
        <f>VLOOKUP($A16,Trnava!$A$2:$G$34,7,FALSE)</f>
        <v>0</v>
      </c>
      <c r="I16" s="10">
        <f>VLOOKUP($A16,Bled!$A$2:$G$34,7,FALSE)</f>
        <v>0</v>
      </c>
      <c r="J16" s="5">
        <f t="shared" si="0"/>
        <v>0</v>
      </c>
      <c r="K16" s="2">
        <f t="shared" si="1"/>
        <v>18</v>
      </c>
      <c r="M16" s="1">
        <f>RANK($J16+0.00001*(102-ROW($J16)),$N$2:$N$34)</f>
        <v>24</v>
      </c>
      <c r="N16" s="20">
        <f t="shared" si="2"/>
        <v>0.0008600000000000001</v>
      </c>
    </row>
    <row r="17" spans="1:14" ht="12.75">
      <c r="A17" s="2" t="str">
        <f>IF(ISBLANK('Kombinált ranglista'!A17),"",'Kombinált ranglista'!A17)</f>
        <v>Szokol Roland</v>
      </c>
      <c r="B17" s="2" t="str">
        <f>IF(ISBLANK('Kombinált ranglista'!B17),"",'Kombinált ranglista'!B17)</f>
        <v>Kazincbarcika</v>
      </c>
      <c r="C17" s="10">
        <f>VLOOKUP($A17,Holics!$A$2:$G$34,7,FALSE)</f>
        <v>0</v>
      </c>
      <c r="D17" s="10">
        <f>VLOOKUP($A17,Déva!$A$2:$G$34,7,FALSE)</f>
        <v>0</v>
      </c>
      <c r="E17" s="10">
        <f>VLOOKUP($A17,'Kiskunfélegyháza nemzetközi'!$A$2:$G$34,7,FALSE)</f>
        <v>0</v>
      </c>
      <c r="F17" s="10">
        <f>VLOOKUP($A17,Eszék!$A$2:$G$34,7,FALSE)</f>
        <v>0</v>
      </c>
      <c r="G17" s="10">
        <f>VLOOKUP($A17,Martin!$A$2:$G$34,7,FALSE)</f>
        <v>0</v>
      </c>
      <c r="H17" s="10">
        <f>VLOOKUP($A17,Trnava!$A$2:$G$34,7,FALSE)</f>
        <v>0</v>
      </c>
      <c r="I17" s="10">
        <f>VLOOKUP($A17,Bled!$A$2:$G$34,7,FALSE)</f>
        <v>0</v>
      </c>
      <c r="J17" s="5">
        <f t="shared" si="0"/>
        <v>0</v>
      </c>
      <c r="K17" s="2">
        <f t="shared" si="1"/>
        <v>18</v>
      </c>
      <c r="M17" s="1">
        <f>RANK($J17+0.00001*(102-ROW($J17)),$N$2:$N$34)</f>
        <v>25</v>
      </c>
      <c r="N17" s="20">
        <f t="shared" si="2"/>
        <v>0.0008500000000000001</v>
      </c>
    </row>
    <row r="18" spans="1:14" ht="12.75">
      <c r="A18" s="2" t="str">
        <f>IF(ISBLANK('Kombinált ranglista'!A18),"",'Kombinált ranglista'!A18)</f>
        <v>Varga Zoltán</v>
      </c>
      <c r="B18" s="2" t="str">
        <f>IF(ISBLANK('Kombinált ranglista'!B18),"",'Kombinált ranglista'!B18)</f>
        <v>Kazincbarcika</v>
      </c>
      <c r="C18" s="10">
        <f>VLOOKUP($A18,Holics!$A$2:$G$34,7,FALSE)</f>
        <v>0</v>
      </c>
      <c r="D18" s="10">
        <f>VLOOKUP($A18,Déva!$A$2:$G$34,7,FALSE)</f>
        <v>0</v>
      </c>
      <c r="E18" s="10">
        <f>VLOOKUP($A18,'Kiskunfélegyháza nemzetközi'!$A$2:$G$34,7,FALSE)</f>
        <v>0</v>
      </c>
      <c r="F18" s="10">
        <f>VLOOKUP($A18,Eszék!$A$2:$G$34,7,FALSE)</f>
        <v>0</v>
      </c>
      <c r="G18" s="10">
        <f>VLOOKUP($A18,Martin!$A$2:$G$34,7,FALSE)</f>
        <v>0</v>
      </c>
      <c r="H18" s="10">
        <f>VLOOKUP($A18,Trnava!$A$2:$G$34,7,FALSE)</f>
        <v>0</v>
      </c>
      <c r="I18" s="10">
        <f>VLOOKUP($A18,Bled!$A$2:$G$34,7,FALSE)</f>
        <v>0</v>
      </c>
      <c r="J18" s="5">
        <f t="shared" si="0"/>
        <v>0</v>
      </c>
      <c r="K18" s="2">
        <f t="shared" si="1"/>
        <v>18</v>
      </c>
      <c r="M18" s="1">
        <f>RANK($J18+0.00001*(102-ROW($J18)),$N$2:$N$34)</f>
        <v>26</v>
      </c>
      <c r="N18" s="20">
        <f t="shared" si="2"/>
        <v>0.00084</v>
      </c>
    </row>
    <row r="19" spans="1:14" ht="12.75">
      <c r="A19" s="2" t="str">
        <f>IF(ISBLANK('Kombinált ranglista'!A19),"",'Kombinált ranglista'!A19)</f>
        <v>Vörös Endre</v>
      </c>
      <c r="B19" s="2" t="str">
        <f>IF(ISBLANK('Kombinált ranglista'!B19),"",'Kombinált ranglista'!B19)</f>
        <v>Szeged</v>
      </c>
      <c r="C19" s="10">
        <f>VLOOKUP($A19,Holics!$A$2:$G$34,7,FALSE)</f>
        <v>92.52</v>
      </c>
      <c r="D19" s="10">
        <f>VLOOKUP($A19,Déva!$A$2:$G$34,7,FALSE)</f>
        <v>102</v>
      </c>
      <c r="E19" s="10">
        <f>VLOOKUP($A19,'Kiskunfélegyháza nemzetközi'!$A$2:$G$34,7,FALSE)</f>
        <v>95.84</v>
      </c>
      <c r="F19" s="10">
        <f>VLOOKUP($A19,Eszék!$A$2:$G$34,7,FALSE)</f>
        <v>0</v>
      </c>
      <c r="G19" s="10">
        <f>VLOOKUP($A19,Martin!$A$2:$G$34,7,FALSE)</f>
        <v>100</v>
      </c>
      <c r="H19" s="10">
        <f>VLOOKUP($A19,Trnava!$A$2:$G$34,7,FALSE)</f>
        <v>92.84</v>
      </c>
      <c r="I19" s="10">
        <f>VLOOKUP($A19,Bled!$A$2:$G$34,7,FALSE)</f>
        <v>89.27</v>
      </c>
      <c r="J19" s="5">
        <f>IF(RANK(C19,C19:I19,0)&lt;=2,C19,0)+IF(RANK(D19,C19:I19,0)&lt;=2,D19,0)+IF(RANK(E19,C19:I19,0)&lt;=2,E19,0)+IF(RANK(F19,C19:I19,0)&lt;=2,F19,0)+IF(RANK(H19,C19:I19,0)&lt;=2,H19,0)+IF(RANK(I19,C19:I19,0)&lt;=2,I19,0)+IF(RANK(G19,C19:I19,0)&lt;=2,G19,0)</f>
        <v>202</v>
      </c>
      <c r="K19" s="2">
        <f t="shared" si="1"/>
        <v>3</v>
      </c>
      <c r="M19" s="1">
        <f>RANK($J19+0.00001*(102-ROW($J19)),$N$2:$N$34)</f>
        <v>3</v>
      </c>
      <c r="N19" s="20">
        <f t="shared" si="2"/>
        <v>202.00083</v>
      </c>
    </row>
    <row r="20" spans="1:14" ht="12.75">
      <c r="A20" s="2" t="str">
        <f>IF(ISBLANK('Kombinált ranglista'!A20),"",'Kombinált ranglista'!A20)</f>
        <v>Szeri András</v>
      </c>
      <c r="B20" s="2" t="str">
        <f>IF(ISBLANK('Kombinált ranglista'!B20),"",'Kombinált ranglista'!B20)</f>
        <v>Kiskunfélegyháza</v>
      </c>
      <c r="C20" s="10">
        <f>VLOOKUP($A20,Holics!$A$2:$G$34,7,FALSE)</f>
        <v>94.96</v>
      </c>
      <c r="D20" s="10">
        <f>VLOOKUP($A20,Déva!$A$2:$G$34,7,FALSE)</f>
        <v>109.94</v>
      </c>
      <c r="E20" s="10">
        <f>VLOOKUP($A20,'Kiskunfélegyháza nemzetközi'!$A$2:$G$34,7,FALSE)</f>
        <v>110</v>
      </c>
      <c r="F20" s="10">
        <f>VLOOKUP($A20,Eszék!$A$2:$G$34,7,FALSE)</f>
        <v>101</v>
      </c>
      <c r="G20" s="10">
        <f>VLOOKUP($A20,Martin!$A$2:$G$34,7,FALSE)</f>
        <v>94.94</v>
      </c>
      <c r="H20" s="10">
        <f>VLOOKUP($A20,Trnava!$A$2:$G$34,7,FALSE)</f>
        <v>0</v>
      </c>
      <c r="I20" s="10">
        <f>VLOOKUP($A20,Bled!$A$2:$G$34,7,FALSE)</f>
        <v>0</v>
      </c>
      <c r="J20" s="5">
        <f>IF(RANK(C20,C20:I20,0)&lt;=2,C20,0)+IF(RANK(D20,C20:I20,0)&lt;=2,D20,0)+IF(RANK(E20,C20:I20,0)&lt;=2,E20,0)+IF(RANK(F20,C20:I20,0)&lt;=2,F20,0)+IF(RANK(H20,C20:I20,0)&lt;=2,H20,0)+IF(RANK(I20,C20:I20,0)&lt;=2,I20,0)+IF(RANK(G20,C20:I20,0)&lt;=2,G20,0)</f>
        <v>219.94</v>
      </c>
      <c r="K20" s="2">
        <f t="shared" si="1"/>
        <v>1</v>
      </c>
      <c r="M20" s="1">
        <f>RANK($J20+0.00001*(102-ROW($J20)),$N$2:$N$34)</f>
        <v>1</v>
      </c>
      <c r="N20" s="20">
        <f t="shared" si="2"/>
        <v>219.94082</v>
      </c>
    </row>
    <row r="21" spans="1:14" ht="12.75">
      <c r="A21" s="2" t="str">
        <f>IF(ISBLANK('Kombinált ranglista'!A21),"",'Kombinált ranglista'!A21)</f>
        <v>Szarka László</v>
      </c>
      <c r="B21" s="2" t="str">
        <f>IF(ISBLANK('Kombinált ranglista'!B21),"",'Kombinált ranglista'!B21)</f>
        <v>Budapest</v>
      </c>
      <c r="C21" s="10">
        <f>VLOOKUP($A21,Holics!$A$2:$G$34,7,FALSE)</f>
        <v>0</v>
      </c>
      <c r="D21" s="10">
        <f>VLOOKUP($A21,Déva!$A$2:$G$34,7,FALSE)</f>
        <v>0</v>
      </c>
      <c r="E21" s="10">
        <f>VLOOKUP($A21,'Kiskunfélegyháza nemzetközi'!$A$2:$G$34,7,FALSE)</f>
        <v>0</v>
      </c>
      <c r="F21" s="10">
        <f>VLOOKUP($A21,Eszék!$A$2:$G$34,7,FALSE)</f>
        <v>0</v>
      </c>
      <c r="G21" s="10">
        <f>VLOOKUP($A21,Martin!$A$2:$G$34,7,FALSE)</f>
        <v>0</v>
      </c>
      <c r="H21" s="10">
        <f>VLOOKUP($A21,Trnava!$A$2:$G$34,7,FALSE)</f>
        <v>0</v>
      </c>
      <c r="I21" s="10">
        <f>VLOOKUP($A21,Bled!$A$2:$G$34,7,FALSE)</f>
        <v>0</v>
      </c>
      <c r="J21" s="5">
        <f aca="true" t="shared" si="3" ref="J21:J34">IF(RANK(C21,C21:I21,0)&lt;=2,C21,0)+IF(RANK(D21,C21:I21,0)&lt;=2,D21,0)+IF(RANK(E21,C21:I21,0)&lt;=2,E21,0)+IF(RANK(F21,C21:I21,0)&lt;=2,F21,0)+IF(RANK(H21,C21:I21,0)&lt;=2,H21,0)+IF(RANK(I21,C21:I21,0)&lt;=2,I21,0)+IF(RANK(G21,C21:I21,0)&lt;=2,G21,0)</f>
        <v>0</v>
      </c>
      <c r="K21" s="2">
        <f t="shared" si="1"/>
        <v>18</v>
      </c>
      <c r="M21" s="1">
        <f>RANK($J21+0.00001*(102-ROW($J21)),$N$2:$N$34)</f>
        <v>27</v>
      </c>
      <c r="N21" s="20">
        <f t="shared" si="2"/>
        <v>0.0008100000000000001</v>
      </c>
    </row>
    <row r="22" spans="1:14" ht="12.75">
      <c r="A22" s="2" t="str">
        <f>IF(ISBLANK('Kombinált ranglista'!A22),"",'Kombinált ranglista'!A22)</f>
        <v>Horváth János </v>
      </c>
      <c r="B22" s="2" t="str">
        <f>IF(ISBLANK('Kombinált ranglista'!B22),"",'Kombinált ranglista'!B22)</f>
        <v>Kiskunf.</v>
      </c>
      <c r="C22" s="10">
        <f>VLOOKUP($A22,Holics!$A$2:$G$34,7,FALSE)</f>
        <v>0</v>
      </c>
      <c r="D22" s="10">
        <f>VLOOKUP($A22,Déva!$A$2:$G$34,7,FALSE)</f>
        <v>0</v>
      </c>
      <c r="E22" s="10">
        <f>VLOOKUP($A22,'Kiskunfélegyháza nemzetközi'!$A$2:$G$34,7,FALSE)</f>
        <v>103.21</v>
      </c>
      <c r="F22" s="10">
        <f>VLOOKUP($A22,Eszék!$A$2:$G$34,7,FALSE)</f>
        <v>0</v>
      </c>
      <c r="G22" s="10">
        <f>VLOOKUP($A22,Martin!$A$2:$G$34,7,FALSE)</f>
        <v>0</v>
      </c>
      <c r="H22" s="10">
        <f>VLOOKUP($A22,Trnava!$A$2:$G$34,7,FALSE)</f>
        <v>0</v>
      </c>
      <c r="I22" s="10">
        <f>VLOOKUP($A22,Bled!$A$2:$G$34,7,FALSE)</f>
        <v>0</v>
      </c>
      <c r="J22" s="5">
        <f t="shared" si="3"/>
        <v>103.21</v>
      </c>
      <c r="K22" s="2">
        <f t="shared" si="1"/>
        <v>11</v>
      </c>
      <c r="M22" s="1">
        <f>RANK($J22+0.00001*(102-ROW($J22)),$N$2:$N$34)</f>
        <v>11</v>
      </c>
      <c r="N22" s="20">
        <f t="shared" si="2"/>
        <v>103.21079999999999</v>
      </c>
    </row>
    <row r="23" spans="1:14" ht="12.75">
      <c r="A23" s="2" t="str">
        <f>IF(ISBLANK('Kombinált ranglista'!A23),"",'Kombinált ranglista'!A23)</f>
        <v>Debreczeni Oszkár</v>
      </c>
      <c r="B23" s="2" t="str">
        <f>IF(ISBLANK('Kombinált ranglista'!B23),"",'Kombinált ranglista'!B23)</f>
        <v>Herend</v>
      </c>
      <c r="C23" s="10">
        <f>VLOOKUP($A23,Holics!$A$2:$G$34,7,FALSE)</f>
        <v>0</v>
      </c>
      <c r="D23" s="10">
        <f>VLOOKUP($A23,Déva!$A$2:$G$34,7,FALSE)</f>
        <v>0</v>
      </c>
      <c r="E23" s="10">
        <f>VLOOKUP($A23,'Kiskunfélegyháza nemzetközi'!$A$2:$G$34,7,FALSE)</f>
        <v>0</v>
      </c>
      <c r="F23" s="10">
        <f>VLOOKUP($A23,Eszék!$A$2:$G$34,7,FALSE)</f>
        <v>0</v>
      </c>
      <c r="G23" s="10">
        <f>VLOOKUP($A23,Martin!$A$2:$G$34,7,FALSE)</f>
        <v>0</v>
      </c>
      <c r="H23" s="10">
        <f>VLOOKUP($A23,Trnava!$A$2:$G$34,7,FALSE)</f>
        <v>0</v>
      </c>
      <c r="I23" s="10">
        <f>VLOOKUP($A23,Bled!$A$2:$G$34,7,FALSE)</f>
        <v>0</v>
      </c>
      <c r="J23" s="5">
        <f t="shared" si="3"/>
        <v>0</v>
      </c>
      <c r="K23" s="2">
        <f t="shared" si="1"/>
        <v>18</v>
      </c>
      <c r="M23" s="1">
        <f>RANK($J23+0.00001*(102-ROW($J23)),$N$2:$N$34)</f>
        <v>28</v>
      </c>
      <c r="N23" s="20">
        <f t="shared" si="2"/>
        <v>0.00079</v>
      </c>
    </row>
    <row r="24" spans="1:14" ht="12.75">
      <c r="A24" s="2" t="str">
        <f>IF(ISBLANK('Kombinált ranglista'!A24),"",'Kombinált ranglista'!A24)</f>
        <v>Kaszap Imre</v>
      </c>
      <c r="B24" s="2" t="str">
        <f>IF(ISBLANK('Kombinált ranglista'!B24),"",'Kombinált ranglista'!B24)</f>
        <v>Kiskunhalas</v>
      </c>
      <c r="C24" s="10">
        <f>VLOOKUP($A24,Holics!$A$2:$G$34,7,FALSE)</f>
        <v>70.36</v>
      </c>
      <c r="D24" s="10">
        <f>VLOOKUP($A24,Déva!$A$2:$G$34,7,FALSE)</f>
        <v>95.51</v>
      </c>
      <c r="E24" s="10">
        <f>VLOOKUP($A24,'Kiskunfélegyháza nemzetközi'!$A$2:$G$34,7,FALSE)</f>
        <v>81.5</v>
      </c>
      <c r="F24" s="10">
        <f>VLOOKUP($A24,Eszék!$A$2:$G$34,7,FALSE)</f>
        <v>80.81</v>
      </c>
      <c r="G24" s="10">
        <f>VLOOKUP($A24,Martin!$A$2:$G$34,7,FALSE)</f>
        <v>0</v>
      </c>
      <c r="H24" s="10">
        <f>VLOOKUP($A24,Trnava!$A$2:$G$34,7,FALSE)</f>
        <v>0</v>
      </c>
      <c r="I24" s="10">
        <f>VLOOKUP($A24,Bled!$A$2:$G$34,7,FALSE)</f>
        <v>100</v>
      </c>
      <c r="J24" s="5">
        <f t="shared" si="3"/>
        <v>195.51</v>
      </c>
      <c r="K24" s="2">
        <f t="shared" si="1"/>
        <v>5</v>
      </c>
      <c r="M24" s="1">
        <f>RANK($J24+0.00001*(102-ROW($J24)),$N$2:$N$34)</f>
        <v>5</v>
      </c>
      <c r="N24" s="20">
        <f t="shared" si="2"/>
        <v>195.51077999999998</v>
      </c>
    </row>
    <row r="25" spans="1:14" ht="12.75">
      <c r="A25" s="2" t="str">
        <f>IF(ISBLANK('Kombinált ranglista'!A25),"",'Kombinált ranglista'!A25)</f>
        <v>Megyeri László</v>
      </c>
      <c r="B25" s="2" t="str">
        <f>IF(ISBLANK('Kombinált ranglista'!B25),"",'Kombinált ranglista'!B25)</f>
        <v>Miskolc</v>
      </c>
      <c r="C25" s="10">
        <f>VLOOKUP($A25,Holics!$A$2:$G$34,7,FALSE)</f>
        <v>0</v>
      </c>
      <c r="D25" s="10">
        <f>VLOOKUP($A25,Déva!$A$2:$G$34,7,FALSE)</f>
        <v>0</v>
      </c>
      <c r="E25" s="10">
        <f>VLOOKUP($A25,'Kiskunfélegyháza nemzetközi'!$A$2:$G$34,7,FALSE)</f>
        <v>0</v>
      </c>
      <c r="F25" s="10">
        <f>VLOOKUP($A25,Eszék!$A$2:$G$34,7,FALSE)</f>
        <v>0</v>
      </c>
      <c r="G25" s="10">
        <f>VLOOKUP($A25,Martin!$A$2:$G$34,7,FALSE)</f>
        <v>0</v>
      </c>
      <c r="H25" s="10">
        <f>VLOOKUP($A25,Trnava!$A$2:$G$34,7,FALSE)</f>
        <v>0</v>
      </c>
      <c r="I25" s="10">
        <f>VLOOKUP($A25,Bled!$A$2:$G$34,7,FALSE)</f>
        <v>0</v>
      </c>
      <c r="J25" s="5">
        <f t="shared" si="3"/>
        <v>0</v>
      </c>
      <c r="K25" s="2">
        <f t="shared" si="1"/>
        <v>18</v>
      </c>
      <c r="M25" s="1">
        <f>RANK($J25+0.00001*(102-ROW($J25)),$N$2:$N$34)</f>
        <v>29</v>
      </c>
      <c r="N25" s="20">
        <f t="shared" si="2"/>
        <v>0.0007700000000000001</v>
      </c>
    </row>
    <row r="26" spans="1:14" ht="12.75">
      <c r="A26" s="2" t="str">
        <f>IF(ISBLANK('Kombinált ranglista'!A26),"",'Kombinált ranglista'!A26)</f>
        <v>Oroszi Tibor</v>
      </c>
      <c r="B26" s="2" t="str">
        <f>IF(ISBLANK('Kombinált ranglista'!B26),"",'Kombinált ranglista'!B26)</f>
        <v>Nagykáta</v>
      </c>
      <c r="C26" s="10">
        <f>VLOOKUP($A26,Holics!$A$2:$G$34,7,FALSE)</f>
        <v>0</v>
      </c>
      <c r="D26" s="10">
        <f>VLOOKUP($A26,Déva!$A$2:$G$34,7,FALSE)</f>
        <v>0</v>
      </c>
      <c r="E26" s="10">
        <f>VLOOKUP($A26,'Kiskunfélegyháza nemzetközi'!$A$2:$G$34,7,FALSE)</f>
        <v>85.25</v>
      </c>
      <c r="F26" s="10">
        <f>VLOOKUP($A26,Eszék!$A$2:$G$34,7,FALSE)</f>
        <v>0</v>
      </c>
      <c r="G26" s="10">
        <f>VLOOKUP($A26,Martin!$A$2:$G$34,7,FALSE)</f>
        <v>0</v>
      </c>
      <c r="H26" s="10">
        <f>VLOOKUP($A26,Trnava!$A$2:$G$34,7,FALSE)</f>
        <v>0</v>
      </c>
      <c r="I26" s="10">
        <f>VLOOKUP($A26,Bled!$A$2:$G$34,7,FALSE)</f>
        <v>0</v>
      </c>
      <c r="J26" s="5">
        <f t="shared" si="3"/>
        <v>85.25</v>
      </c>
      <c r="K26" s="2">
        <f t="shared" si="1"/>
        <v>12</v>
      </c>
      <c r="M26" s="1">
        <f>RANK($J26+0.00001*(102-ROW($J26)),$N$2:$N$34)</f>
        <v>12</v>
      </c>
      <c r="N26" s="20">
        <f t="shared" si="2"/>
        <v>85.25076</v>
      </c>
    </row>
    <row r="27" spans="1:14" ht="12.75">
      <c r="A27" s="2" t="str">
        <f>IF(ISBLANK('Kombinált ranglista'!A27),"",'Kombinált ranglista'!A27)</f>
        <v>Viraszkó Pál </v>
      </c>
      <c r="B27" s="2" t="str">
        <f>IF(ISBLANK('Kombinált ranglista'!B27),"",'Kombinált ranglista'!B27)</f>
        <v>Nyíregyháza</v>
      </c>
      <c r="C27" s="10">
        <f>VLOOKUP($A27,Holics!$A$2:$G$34,7,FALSE)</f>
        <v>0</v>
      </c>
      <c r="D27" s="10">
        <f>VLOOKUP($A27,Déva!$A$2:$G$34,7,FALSE)</f>
        <v>0</v>
      </c>
      <c r="E27" s="10">
        <f>VLOOKUP($A27,'Kiskunfélegyháza nemzetközi'!$A$2:$G$34,7,FALSE)</f>
        <v>0</v>
      </c>
      <c r="F27" s="10">
        <f>VLOOKUP($A27,Eszék!$A$2:$G$34,7,FALSE)</f>
        <v>0</v>
      </c>
      <c r="G27" s="10">
        <f>VLOOKUP($A27,Martin!$A$2:$G$34,7,FALSE)</f>
        <v>0</v>
      </c>
      <c r="H27" s="10">
        <f>VLOOKUP($A27,Trnava!$A$2:$G$34,7,FALSE)</f>
        <v>0</v>
      </c>
      <c r="I27" s="10">
        <f>VLOOKUP($A27,Bled!$A$2:$G$34,7,FALSE)</f>
        <v>0</v>
      </c>
      <c r="J27" s="5">
        <f t="shared" si="3"/>
        <v>0</v>
      </c>
      <c r="K27" s="2">
        <f t="shared" si="1"/>
        <v>18</v>
      </c>
      <c r="M27" s="1">
        <f>RANK($J27+0.00001*(102-ROW($J27)),$N$2:$N$34)</f>
        <v>30</v>
      </c>
      <c r="N27" s="20">
        <f t="shared" si="2"/>
        <v>0.00075</v>
      </c>
    </row>
    <row r="28" spans="1:14" ht="12.75">
      <c r="A28" s="2" t="str">
        <f>IF(ISBLANK('Kombinált ranglista'!A28),"",'Kombinált ranglista'!A28)</f>
        <v>Verőczey Gábor</v>
      </c>
      <c r="B28" s="2" t="str">
        <f>IF(ISBLANK('Kombinált ranglista'!B28),"",'Kombinált ranglista'!B28)</f>
        <v>Szeged</v>
      </c>
      <c r="C28" s="10">
        <f>VLOOKUP($A28,Holics!$A$2:$G$34,7,FALSE)</f>
        <v>0</v>
      </c>
      <c r="D28" s="10">
        <f>VLOOKUP($A28,Déva!$A$2:$G$34,7,FALSE)</f>
        <v>0</v>
      </c>
      <c r="E28" s="10">
        <f>VLOOKUP($A28,'Kiskunfélegyháza nemzetközi'!$A$2:$G$34,7,FALSE)</f>
        <v>80.97</v>
      </c>
      <c r="F28" s="10">
        <f>VLOOKUP($A28,Eszék!$A$2:$G$34,7,FALSE)</f>
        <v>0</v>
      </c>
      <c r="G28" s="10">
        <f>VLOOKUP($A28,Martin!$A$2:$G$34,7,FALSE)</f>
        <v>0</v>
      </c>
      <c r="H28" s="10">
        <f>VLOOKUP($A28,Trnava!$A$2:$G$34,7,FALSE)</f>
        <v>0</v>
      </c>
      <c r="I28" s="10">
        <f>VLOOKUP($A28,Bled!$A$2:$G$34,7,FALSE)</f>
        <v>0</v>
      </c>
      <c r="J28" s="5">
        <f t="shared" si="3"/>
        <v>80.97</v>
      </c>
      <c r="K28" s="2">
        <f t="shared" si="1"/>
        <v>15</v>
      </c>
      <c r="M28" s="1">
        <f>RANK($J28+0.00001*(102-ROW($J28)),$N$2:$N$34)</f>
        <v>15</v>
      </c>
      <c r="N28" s="20">
        <f t="shared" si="2"/>
        <v>80.97073999999999</v>
      </c>
    </row>
    <row r="29" spans="1:14" ht="12.75">
      <c r="A29" s="2" t="str">
        <f>IF(ISBLANK('Kombinált ranglista'!A29),"",'Kombinált ranglista'!A29)</f>
        <v>Augusztin Károly</v>
      </c>
      <c r="B29" s="2" t="str">
        <f>IF(ISBLANK('Kombinált ranglista'!B29),"",'Kombinált ranglista'!B29)</f>
        <v>Budapest Mod.klub</v>
      </c>
      <c r="C29" s="10">
        <f>VLOOKUP($A29,Holics!$A$2:$G$34,7,FALSE)</f>
        <v>0</v>
      </c>
      <c r="D29" s="10">
        <f>VLOOKUP($A29,Déva!$A$2:$G$34,7,FALSE)</f>
        <v>0</v>
      </c>
      <c r="E29" s="10">
        <f>VLOOKUP($A29,'Kiskunfélegyháza nemzetközi'!$A$2:$G$34,7,FALSE)</f>
        <v>0</v>
      </c>
      <c r="F29" s="10">
        <f>VLOOKUP($A29,Eszék!$A$2:$G$34,7,FALSE)</f>
        <v>0</v>
      </c>
      <c r="G29" s="10">
        <f>VLOOKUP($A29,Martin!$A$2:$G$34,7,FALSE)</f>
        <v>0</v>
      </c>
      <c r="H29" s="10">
        <f>VLOOKUP($A29,Trnava!$A$2:$G$34,7,FALSE)</f>
        <v>0</v>
      </c>
      <c r="I29" s="10">
        <f>VLOOKUP($A29,Bled!$A$2:$G$34,7,FALSE)</f>
        <v>0</v>
      </c>
      <c r="J29" s="5">
        <f t="shared" si="3"/>
        <v>0</v>
      </c>
      <c r="K29" s="2">
        <f t="shared" si="1"/>
        <v>18</v>
      </c>
      <c r="M29" s="1">
        <f>RANK($J29+0.00001*(102-ROW($J29)),$N$2:$N$34)</f>
        <v>31</v>
      </c>
      <c r="N29" s="20">
        <f t="shared" si="2"/>
        <v>0.0007300000000000001</v>
      </c>
    </row>
    <row r="30" spans="1:14" ht="12.75">
      <c r="A30" s="2" t="str">
        <f>IF(ISBLANK('Kombinált ranglista'!A30),"",'Kombinált ranglista'!A30)</f>
        <v>Molnár Sándor</v>
      </c>
      <c r="B30" s="2" t="str">
        <f>IF(ISBLANK('Kombinált ranglista'!B30),"",'Kombinált ranglista'!B30)</f>
        <v>HVMSE</v>
      </c>
      <c r="C30" s="10">
        <f>VLOOKUP($A30,Holics!$A$2:$G$34,7,FALSE)</f>
        <v>0</v>
      </c>
      <c r="D30" s="10">
        <f>VLOOKUP($A30,Déva!$A$2:$G$34,7,FALSE)</f>
        <v>0</v>
      </c>
      <c r="E30" s="10">
        <f>VLOOKUP($A30,'Kiskunfélegyháza nemzetközi'!$A$2:$G$34,7,FALSE)</f>
        <v>0</v>
      </c>
      <c r="F30" s="10">
        <f>VLOOKUP($A30,Eszék!$A$2:$G$34,7,FALSE)</f>
        <v>0</v>
      </c>
      <c r="G30" s="10">
        <f>VLOOKUP($A30,Martin!$A$2:$G$34,7,FALSE)</f>
        <v>0</v>
      </c>
      <c r="H30" s="10">
        <f>VLOOKUP($A30,Trnava!$A$2:$G$34,7,FALSE)</f>
        <v>0</v>
      </c>
      <c r="I30" s="10">
        <f>VLOOKUP($A30,Bled!$A$2:$G$34,7,FALSE)</f>
        <v>0</v>
      </c>
      <c r="J30" s="5">
        <f t="shared" si="3"/>
        <v>0</v>
      </c>
      <c r="K30" s="2">
        <f t="shared" si="1"/>
        <v>18</v>
      </c>
      <c r="M30" s="1">
        <f>RANK($J30+0.00001*(102-ROW($J30)),$N$2:$N$34)</f>
        <v>32</v>
      </c>
      <c r="N30" s="20">
        <f t="shared" si="2"/>
        <v>0.00072</v>
      </c>
    </row>
    <row r="31" spans="1:14" ht="12.75">
      <c r="A31" s="2" t="str">
        <f>IF(ISBLANK('Kombinált ranglista'!A31),"",'Kombinált ranglista'!A31)</f>
        <v>Berta Gábor</v>
      </c>
      <c r="B31" s="2" t="str">
        <f>IF(ISBLANK('Kombinált ranglista'!B31),"",'Kombinált ranglista'!B31)</f>
        <v>HVMSE</v>
      </c>
      <c r="C31" s="10">
        <f>VLOOKUP($A31,Holics!$A$2:$G$34,7,FALSE)</f>
        <v>0</v>
      </c>
      <c r="D31" s="10">
        <f>VLOOKUP($A31,Déva!$A$2:$G$34,7,FALSE)</f>
        <v>0</v>
      </c>
      <c r="E31" s="10">
        <f>VLOOKUP($A31,'Kiskunfélegyháza nemzetközi'!$A$2:$G$34,7,FALSE)</f>
        <v>0</v>
      </c>
      <c r="F31" s="10">
        <f>VLOOKUP($A31,Eszék!$A$2:$G$34,7,FALSE)</f>
        <v>0</v>
      </c>
      <c r="G31" s="10">
        <f>VLOOKUP($A31,Martin!$A$2:$G$34,7,FALSE)</f>
        <v>0</v>
      </c>
      <c r="H31" s="10">
        <f>VLOOKUP($A31,Trnava!$A$2:$G$34,7,FALSE)</f>
        <v>0</v>
      </c>
      <c r="I31" s="10">
        <f>VLOOKUP($A31,Bled!$A$2:$G$34,7,FALSE)</f>
        <v>0</v>
      </c>
      <c r="J31" s="5">
        <f t="shared" si="3"/>
        <v>0</v>
      </c>
      <c r="K31" s="2">
        <f t="shared" si="1"/>
        <v>18</v>
      </c>
      <c r="M31" s="1">
        <f>RANK($J31+0.00001*(102-ROW($J31)),$N$2:$N$34)</f>
        <v>33</v>
      </c>
      <c r="N31" s="20">
        <f t="shared" si="2"/>
        <v>0.00071</v>
      </c>
    </row>
    <row r="32" spans="1:14" ht="12.75">
      <c r="A32" s="2" t="str">
        <f>IF(ISBLANK('Kombinált ranglista'!A32),"",'Kombinált ranglista'!A32)</f>
        <v>Imre Csaba</v>
      </c>
      <c r="B32" s="2" t="str">
        <f>IF(ISBLANK('Kombinált ranglista'!B32),"",'Kombinált ranglista'!B32)</f>
        <v>HVMSE</v>
      </c>
      <c r="C32" s="10">
        <f>VLOOKUP($A32,Holics!$A$2:$G$34,7,FALSE)</f>
        <v>0</v>
      </c>
      <c r="D32" s="10">
        <f>VLOOKUP($A32,Déva!$A$2:$G$34,7,FALSE)</f>
        <v>79.98</v>
      </c>
      <c r="E32" s="10">
        <f>VLOOKUP($A32,'Kiskunfélegyháza nemzetközi'!$A$2:$G$34,7,FALSE)</f>
        <v>73.73</v>
      </c>
      <c r="F32" s="10">
        <f>VLOOKUP($A32,Eszék!$A$2:$G$34,7,FALSE)</f>
        <v>0</v>
      </c>
      <c r="G32" s="10">
        <f>VLOOKUP($A32,Martin!$A$2:$G$34,7,FALSE)</f>
        <v>0</v>
      </c>
      <c r="H32" s="10">
        <f>VLOOKUP($A32,Trnava!$A$2:$G$34,7,FALSE)</f>
        <v>0</v>
      </c>
      <c r="I32" s="10">
        <f>VLOOKUP($A32,Bled!$A$2:$G$34,7,FALSE)</f>
        <v>0</v>
      </c>
      <c r="J32" s="5">
        <f t="shared" si="3"/>
        <v>153.71</v>
      </c>
      <c r="K32" s="2">
        <f t="shared" si="1"/>
        <v>10</v>
      </c>
      <c r="M32" s="1">
        <f>RANK($J32+0.00001*(102-ROW($J32)),$N$2:$N$34)</f>
        <v>10</v>
      </c>
      <c r="N32" s="20">
        <f t="shared" si="2"/>
        <v>153.7107</v>
      </c>
    </row>
    <row r="33" spans="1:14" ht="12.75">
      <c r="A33" s="2" t="str">
        <f>IF(ISBLANK('Kombinált ranglista'!A33),"",'Kombinált ranglista'!A33)</f>
        <v>Horváth Imre</v>
      </c>
      <c r="B33" s="2" t="str">
        <f>IF(ISBLANK('Kombinált ranglista'!B33),"",'Kombinált ranglista'!B33)</f>
        <v>Nyíregyháza</v>
      </c>
      <c r="C33" s="10">
        <f>VLOOKUP($A33,Holics!$A$2:$G$34,7,FALSE)</f>
        <v>0</v>
      </c>
      <c r="D33" s="10">
        <f>VLOOKUP($A33,Déva!$A$2:$G$34,7,FALSE)</f>
        <v>0</v>
      </c>
      <c r="E33" s="10">
        <f>VLOOKUP($A33,'Kiskunfélegyháza nemzetközi'!$A$2:$G$34,7,FALSE)</f>
        <v>57.64</v>
      </c>
      <c r="F33" s="10">
        <f>VLOOKUP($A33,Eszék!$A$2:$G$34,7,FALSE)</f>
        <v>0</v>
      </c>
      <c r="G33" s="10">
        <f>VLOOKUP($A33,Martin!$A$2:$G$34,7,FALSE)</f>
        <v>0</v>
      </c>
      <c r="H33" s="10">
        <f>VLOOKUP($A33,Trnava!$A$2:$G$34,7,FALSE)</f>
        <v>0</v>
      </c>
      <c r="I33" s="10">
        <f>VLOOKUP($A33,Bled!$A$2:$G$34,7,FALSE)</f>
        <v>0</v>
      </c>
      <c r="J33" s="5">
        <f t="shared" si="3"/>
        <v>57.64</v>
      </c>
      <c r="K33" s="2">
        <f t="shared" si="1"/>
        <v>17</v>
      </c>
      <c r="M33" s="1">
        <f>RANK($J33+0.00001*(102-ROW($J33)),$N$2:$N$34)</f>
        <v>17</v>
      </c>
      <c r="N33" s="20">
        <f t="shared" si="2"/>
        <v>57.64069</v>
      </c>
    </row>
    <row r="34" spans="1:14" ht="12.75">
      <c r="A34" s="2" t="str">
        <f>IF(ISBLANK('Kombinált ranglista'!A34),"",'Kombinált ranglista'!A34)</f>
        <v>Vajda Attila</v>
      </c>
      <c r="B34" s="2" t="str">
        <f>IF(ISBLANK('Kombinált ranglista'!B34),"",'Kombinált ranglista'!B34)</f>
        <v>Kiskunfélegyháza</v>
      </c>
      <c r="C34" s="10">
        <f>VLOOKUP($A34,Holics!$A$2:$G$34,7,FALSE)</f>
        <v>0</v>
      </c>
      <c r="D34" s="10">
        <f>VLOOKUP($A34,Déva!$A$2:$G$34,7,FALSE)</f>
        <v>0</v>
      </c>
      <c r="E34" s="10">
        <f>VLOOKUP($A34,'Kiskunfélegyháza nemzetközi'!$A$2:$G$34,7,FALSE)</f>
        <v>78.4</v>
      </c>
      <c r="F34" s="10">
        <f>VLOOKUP($A34,Eszék!$A$2:$G$34,7,FALSE)</f>
        <v>0</v>
      </c>
      <c r="G34" s="10">
        <f>VLOOKUP($A34,Martin!$A$2:$G$34,7,FALSE)</f>
        <v>0</v>
      </c>
      <c r="H34" s="10">
        <f>VLOOKUP($A34,Trnava!$A$2:$G$34,7,FALSE)</f>
        <v>0</v>
      </c>
      <c r="I34" s="10">
        <f>VLOOKUP($A34,Bled!$A$2:$G$34,7,FALSE)</f>
        <v>0</v>
      </c>
      <c r="J34" s="5">
        <f t="shared" si="3"/>
        <v>78.4</v>
      </c>
      <c r="K34" s="2">
        <f t="shared" si="1"/>
        <v>16</v>
      </c>
      <c r="M34" s="1">
        <f>RANK($J34+0.00001*(102-ROW($J34)),$N$2:$N$34)</f>
        <v>16</v>
      </c>
      <c r="N34" s="20">
        <f t="shared" si="2"/>
        <v>78.40068000000001</v>
      </c>
    </row>
    <row r="35" spans="13:14" ht="12.75">
      <c r="M35" s="1"/>
      <c r="N35" s="1"/>
    </row>
    <row r="36" spans="13:14" ht="12.75">
      <c r="M36" s="1"/>
      <c r="N36" s="1"/>
    </row>
    <row r="37" spans="13:14" ht="12.75">
      <c r="M37" s="1"/>
      <c r="N37" s="1"/>
    </row>
    <row r="38" spans="13:14" ht="12.75">
      <c r="M38" s="1"/>
      <c r="N38" s="1"/>
    </row>
    <row r="39" spans="13:14" ht="12.75">
      <c r="M39" s="1"/>
      <c r="N39" s="1"/>
    </row>
    <row r="40" spans="13:14" ht="12.75">
      <c r="M40" s="1"/>
      <c r="N40" s="1"/>
    </row>
    <row r="41" spans="13:14" ht="12.75">
      <c r="M41" s="1"/>
      <c r="N41" s="1"/>
    </row>
    <row r="42" spans="13:14" ht="12.75">
      <c r="M42" s="1"/>
      <c r="N42" s="1"/>
    </row>
    <row r="43" spans="13:14" ht="12.75">
      <c r="M43" s="1"/>
      <c r="N43" s="1"/>
    </row>
    <row r="44" spans="13:14" ht="12.75">
      <c r="M44" s="1"/>
      <c r="N44" s="1"/>
    </row>
    <row r="45" spans="13:14" ht="12.75">
      <c r="M45" s="1"/>
      <c r="N45" s="1"/>
    </row>
    <row r="46" spans="13:14" ht="12.75">
      <c r="M46" s="1"/>
      <c r="N46" s="1"/>
    </row>
    <row r="47" spans="13:14" ht="12.75">
      <c r="M47" s="1"/>
      <c r="N47" s="1"/>
    </row>
    <row r="48" spans="13:14" ht="12.75">
      <c r="M48" s="1"/>
      <c r="N48" s="1"/>
    </row>
    <row r="49" spans="13:14" ht="12.75">
      <c r="M49" s="1"/>
      <c r="N49" s="1"/>
    </row>
    <row r="50" spans="13:14" ht="12.75">
      <c r="M50" s="1"/>
      <c r="N50" s="1"/>
    </row>
    <row r="51" spans="13:14" ht="12.75">
      <c r="M51" s="1"/>
      <c r="N51" s="1"/>
    </row>
    <row r="52" spans="13:14" ht="12.75">
      <c r="M52" s="1"/>
      <c r="N52" s="1"/>
    </row>
    <row r="53" spans="13:14" ht="12.75">
      <c r="M53" s="1"/>
      <c r="N53" s="1"/>
    </row>
    <row r="54" spans="13:14" ht="12.75">
      <c r="M54" s="1"/>
      <c r="N54" s="1"/>
    </row>
    <row r="55" spans="13:14" ht="12.75">
      <c r="M55" s="1"/>
      <c r="N55" s="1"/>
    </row>
    <row r="56" spans="13:14" ht="12.75">
      <c r="M56" s="1"/>
      <c r="N56" s="1"/>
    </row>
    <row r="57" spans="13:14" ht="12.75">
      <c r="M57" s="1"/>
      <c r="N57" s="1"/>
    </row>
    <row r="58" spans="13:14" ht="12.75">
      <c r="M58" s="1"/>
      <c r="N58" s="1"/>
    </row>
    <row r="59" spans="13:14" ht="12.75">
      <c r="M59" s="1"/>
      <c r="N59" s="1"/>
    </row>
    <row r="60" spans="13:14" ht="12.75">
      <c r="M60" s="1"/>
      <c r="N60" s="1"/>
    </row>
    <row r="61" spans="13:14" ht="12.75">
      <c r="M61" s="1"/>
      <c r="N61" s="1"/>
    </row>
    <row r="62" spans="13:14" ht="12.75">
      <c r="M62" s="1"/>
      <c r="N62" s="1"/>
    </row>
    <row r="63" spans="13:14" ht="12.75">
      <c r="M63" s="1"/>
      <c r="N63" s="1"/>
    </row>
    <row r="64" spans="13:14" ht="12.75">
      <c r="M64" s="1"/>
      <c r="N64" s="1"/>
    </row>
    <row r="65" spans="13:14" ht="12.75">
      <c r="M65" s="1"/>
      <c r="N65" s="1"/>
    </row>
    <row r="66" spans="13:14" ht="12.75">
      <c r="M66" s="1"/>
      <c r="N66" s="1"/>
    </row>
    <row r="67" spans="13:14" ht="12.75">
      <c r="M67" s="1"/>
      <c r="N67" s="1"/>
    </row>
    <row r="68" spans="13:14" ht="12.75">
      <c r="M68" s="1"/>
      <c r="N68" s="1"/>
    </row>
    <row r="69" spans="13:14" ht="12.75">
      <c r="M69" s="1"/>
      <c r="N69" s="1"/>
    </row>
    <row r="70" spans="13:14" ht="12.75">
      <c r="M70" s="1"/>
      <c r="N70" s="1"/>
    </row>
    <row r="71" spans="13:14" ht="12.75">
      <c r="M71" s="1"/>
      <c r="N71" s="1"/>
    </row>
    <row r="72" spans="13:14" ht="12.75">
      <c r="M72" s="1"/>
      <c r="N72" s="1"/>
    </row>
    <row r="73" spans="13:14" ht="12.75">
      <c r="M73" s="1"/>
      <c r="N73" s="1"/>
    </row>
    <row r="74" spans="13:14" ht="12.75">
      <c r="M74" s="1"/>
      <c r="N74" s="1"/>
    </row>
    <row r="75" spans="13:14" ht="12.75">
      <c r="M75" s="1"/>
      <c r="N75" s="1"/>
    </row>
    <row r="76" spans="13:14" ht="12.75">
      <c r="M76" s="1"/>
      <c r="N76" s="1"/>
    </row>
    <row r="77" spans="13:14" ht="12.75">
      <c r="M77" s="1"/>
      <c r="N77" s="1"/>
    </row>
    <row r="78" spans="13:14" ht="12.75">
      <c r="M78" s="1"/>
      <c r="N78" s="1"/>
    </row>
    <row r="79" spans="13:14" ht="12.75">
      <c r="M79" s="1"/>
      <c r="N79" s="1"/>
    </row>
    <row r="80" spans="13:14" ht="12.75">
      <c r="M80" s="1"/>
      <c r="N80" s="1"/>
    </row>
    <row r="81" spans="13:14" ht="12.75">
      <c r="M81" s="1"/>
      <c r="N81" s="1"/>
    </row>
    <row r="82" spans="13:14" ht="12.75">
      <c r="M82" s="1"/>
      <c r="N82" s="1"/>
    </row>
    <row r="83" spans="13:14" ht="12.75">
      <c r="M83" s="1"/>
      <c r="N83" s="1"/>
    </row>
    <row r="84" spans="13:14" ht="12.75">
      <c r="M84" s="1"/>
      <c r="N84" s="1"/>
    </row>
    <row r="85" spans="13:14" ht="12.75">
      <c r="M85" s="1"/>
      <c r="N85" s="1"/>
    </row>
    <row r="86" spans="13:14" ht="12.75">
      <c r="M86" s="1"/>
      <c r="N86" s="1"/>
    </row>
    <row r="87" spans="13:14" ht="12.75">
      <c r="M87" s="1"/>
      <c r="N87" s="1"/>
    </row>
    <row r="88" spans="13:14" ht="12.75">
      <c r="M88" s="1"/>
      <c r="N88" s="1"/>
    </row>
    <row r="89" spans="13:14" ht="12.75">
      <c r="M89" s="1"/>
      <c r="N89" s="1"/>
    </row>
    <row r="90" spans="13:14" ht="12.75">
      <c r="M90" s="1"/>
      <c r="N90" s="1"/>
    </row>
    <row r="91" spans="13:14" ht="12.75">
      <c r="M91" s="1"/>
      <c r="N91" s="1"/>
    </row>
    <row r="92" spans="13:14" ht="12.75">
      <c r="M92" s="1"/>
      <c r="N92" s="1"/>
    </row>
    <row r="93" spans="13:14" ht="12.75">
      <c r="M93" s="1"/>
      <c r="N93" s="1"/>
    </row>
    <row r="94" spans="13:14" ht="12.75">
      <c r="M94" s="1"/>
      <c r="N94" s="1"/>
    </row>
    <row r="95" spans="13:14" ht="12.75">
      <c r="M95" s="1"/>
      <c r="N95" s="1"/>
    </row>
    <row r="96" spans="13:14" ht="12.75">
      <c r="M96" s="1"/>
      <c r="N96" s="1"/>
    </row>
    <row r="97" spans="13:14" ht="12.75">
      <c r="M97" s="1"/>
      <c r="N97" s="1"/>
    </row>
    <row r="98" spans="13:14" ht="12.75">
      <c r="M98" s="1"/>
      <c r="N98" s="1"/>
    </row>
    <row r="99" spans="13:14" ht="12.75">
      <c r="M99" s="1"/>
      <c r="N99" s="1"/>
    </row>
    <row r="100" spans="13:14" ht="12.75">
      <c r="M100" s="1"/>
      <c r="N100" s="1"/>
    </row>
    <row r="101" spans="13:14" ht="12.75">
      <c r="M101" s="1"/>
      <c r="N101" s="1"/>
    </row>
    <row r="102" spans="13:14" ht="12.75">
      <c r="M102" s="1"/>
      <c r="N102" s="1"/>
    </row>
    <row r="103" spans="13:14" ht="12.75">
      <c r="M103" s="1"/>
      <c r="N103" s="1"/>
    </row>
    <row r="104" spans="13:14" ht="12.75">
      <c r="M104" s="1"/>
      <c r="N104" s="1"/>
    </row>
    <row r="105" spans="13:14" ht="12.75">
      <c r="M105" s="1"/>
      <c r="N105" s="1"/>
    </row>
    <row r="106" spans="13:14" ht="12.75">
      <c r="M106" s="1"/>
      <c r="N106" s="1"/>
    </row>
    <row r="107" spans="13:14" ht="12.75">
      <c r="M107" s="1"/>
      <c r="N107" s="1"/>
    </row>
    <row r="108" spans="13:14" ht="12.75">
      <c r="M108" s="1"/>
      <c r="N108" s="1"/>
    </row>
    <row r="109" spans="13:14" ht="12.75">
      <c r="M109" s="1"/>
      <c r="N109" s="1"/>
    </row>
    <row r="110" spans="13:14" ht="12.75">
      <c r="M110" s="1"/>
      <c r="N110" s="1"/>
    </row>
    <row r="111" spans="13:14" ht="12.75">
      <c r="M111" s="1"/>
      <c r="N111" s="1"/>
    </row>
    <row r="112" spans="13:14" ht="12.75">
      <c r="M112" s="1"/>
      <c r="N112" s="1"/>
    </row>
    <row r="113" spans="13:14" ht="12.75">
      <c r="M113" s="1"/>
      <c r="N113" s="1"/>
    </row>
    <row r="114" spans="13:14" ht="12.75">
      <c r="M114" s="1"/>
      <c r="N114" s="1"/>
    </row>
    <row r="115" spans="13:14" ht="12.75">
      <c r="M115" s="1"/>
      <c r="N115" s="1"/>
    </row>
    <row r="116" spans="13:14" ht="12.75">
      <c r="M116" s="1"/>
      <c r="N116" s="1"/>
    </row>
    <row r="117" spans="13:14" ht="12.75">
      <c r="M117" s="1"/>
      <c r="N117" s="1"/>
    </row>
    <row r="118" spans="13:14" ht="12.75">
      <c r="M118" s="1"/>
      <c r="N118" s="1"/>
    </row>
    <row r="119" spans="13:14" ht="12.75">
      <c r="M119" s="1"/>
      <c r="N119" s="1"/>
    </row>
    <row r="120" spans="13:14" ht="12.75">
      <c r="M120" s="1"/>
      <c r="N120" s="1"/>
    </row>
    <row r="121" spans="13:14" ht="12.75">
      <c r="M121" s="1"/>
      <c r="N121" s="1"/>
    </row>
    <row r="122" spans="13:14" ht="12.75">
      <c r="M122" s="1"/>
      <c r="N122" s="1"/>
    </row>
    <row r="123" spans="13:14" ht="12.75">
      <c r="M123" s="1"/>
      <c r="N123" s="1"/>
    </row>
    <row r="124" spans="13:14" ht="12.75">
      <c r="M124" s="1"/>
      <c r="N124" s="1"/>
    </row>
    <row r="125" spans="13:14" ht="12.75">
      <c r="M125" s="1"/>
      <c r="N125" s="1"/>
    </row>
    <row r="126" spans="13:14" ht="12.75">
      <c r="M126" s="1"/>
      <c r="N126" s="1"/>
    </row>
    <row r="127" spans="13:14" ht="12.75">
      <c r="M127" s="1"/>
      <c r="N127" s="1"/>
    </row>
    <row r="128" spans="13:14" ht="12.75">
      <c r="M128" s="1"/>
      <c r="N128" s="1"/>
    </row>
    <row r="129" spans="13:14" ht="12.75">
      <c r="M129" s="1"/>
      <c r="N129" s="1"/>
    </row>
    <row r="130" spans="13:14" ht="12.75">
      <c r="M130" s="1"/>
      <c r="N130" s="1"/>
    </row>
    <row r="131" spans="13:14" ht="12.75">
      <c r="M131" s="1"/>
      <c r="N131" s="1"/>
    </row>
    <row r="132" spans="13:14" ht="12.75">
      <c r="M132" s="1"/>
      <c r="N132" s="1"/>
    </row>
    <row r="133" spans="13:14" ht="12.75">
      <c r="M133" s="1"/>
      <c r="N133" s="1"/>
    </row>
    <row r="134" spans="13:14" ht="12.75">
      <c r="M134" s="1"/>
      <c r="N134" s="1"/>
    </row>
    <row r="135" spans="13:14" ht="12.75">
      <c r="M135" s="1"/>
      <c r="N135" s="1"/>
    </row>
    <row r="136" spans="13:14" ht="12.75">
      <c r="M136" s="1"/>
      <c r="N136" s="1"/>
    </row>
    <row r="137" spans="13:14" ht="12.75">
      <c r="M137" s="1"/>
      <c r="N137" s="1"/>
    </row>
    <row r="138" spans="13:14" ht="12.75">
      <c r="M138" s="1"/>
      <c r="N138" s="1"/>
    </row>
    <row r="139" spans="13:14" ht="12.75">
      <c r="M139" s="1"/>
      <c r="N139" s="1"/>
    </row>
    <row r="140" spans="13:14" ht="12.75">
      <c r="M140" s="1"/>
      <c r="N140" s="1"/>
    </row>
    <row r="141" spans="13:14" ht="12.75">
      <c r="M141" s="1"/>
      <c r="N141" s="1"/>
    </row>
    <row r="142" spans="13:14" ht="12.75">
      <c r="M142" s="1"/>
      <c r="N142" s="1"/>
    </row>
    <row r="143" spans="13:14" ht="12.75">
      <c r="M143" s="1"/>
      <c r="N143" s="1"/>
    </row>
    <row r="144" spans="13:14" ht="12.75">
      <c r="M144" s="1"/>
      <c r="N144" s="1"/>
    </row>
    <row r="145" spans="13:14" ht="12.75">
      <c r="M145" s="1"/>
      <c r="N145" s="1"/>
    </row>
    <row r="146" spans="13:14" ht="12.75">
      <c r="M146" s="1"/>
      <c r="N146" s="1"/>
    </row>
    <row r="147" spans="13:14" ht="12.75">
      <c r="M147" s="1"/>
      <c r="N147" s="1"/>
    </row>
    <row r="148" spans="13:14" ht="12.75">
      <c r="M148" s="1"/>
      <c r="N148" s="1"/>
    </row>
    <row r="149" spans="13:14" ht="12.75">
      <c r="M149" s="1"/>
      <c r="N149" s="1"/>
    </row>
    <row r="150" spans="13:14" ht="12.75">
      <c r="M150" s="1"/>
      <c r="N150" s="1"/>
    </row>
    <row r="151" spans="13:14" ht="12.75">
      <c r="M151" s="1"/>
      <c r="N151" s="1"/>
    </row>
    <row r="152" spans="13:14" ht="12.75">
      <c r="M152" s="1"/>
      <c r="N152" s="1"/>
    </row>
    <row r="153" spans="13:14" ht="12.75">
      <c r="M153" s="1"/>
      <c r="N153" s="1"/>
    </row>
    <row r="154" spans="13:14" ht="12.75">
      <c r="M154" s="1"/>
      <c r="N154" s="1"/>
    </row>
    <row r="155" spans="13:14" ht="12.75">
      <c r="M155" s="1"/>
      <c r="N155" s="1"/>
    </row>
    <row r="156" spans="13:14" ht="12.75">
      <c r="M156" s="1"/>
      <c r="N156" s="1"/>
    </row>
    <row r="157" spans="13:14" ht="12.75">
      <c r="M157" s="1"/>
      <c r="N157" s="1"/>
    </row>
    <row r="158" spans="13:14" ht="12.75">
      <c r="M158" s="1"/>
      <c r="N158" s="1"/>
    </row>
    <row r="159" spans="13:14" ht="12.75">
      <c r="M159" s="1"/>
      <c r="N159" s="1"/>
    </row>
    <row r="160" spans="13:14" ht="12.75">
      <c r="M160" s="1"/>
      <c r="N160" s="1"/>
    </row>
    <row r="161" spans="13:14" ht="12.75">
      <c r="M161" s="1"/>
      <c r="N161" s="1"/>
    </row>
    <row r="162" spans="13:14" ht="12.75">
      <c r="M162" s="1"/>
      <c r="N162" s="1"/>
    </row>
    <row r="163" spans="13:14" ht="12.75">
      <c r="M163" s="1"/>
      <c r="N163" s="1"/>
    </row>
    <row r="164" spans="13:14" ht="12.75">
      <c r="M164" s="1"/>
      <c r="N164" s="1"/>
    </row>
    <row r="165" spans="13:14" ht="12.75">
      <c r="M165" s="1"/>
      <c r="N165" s="1"/>
    </row>
    <row r="166" spans="13:14" ht="12.75">
      <c r="M166" s="1"/>
      <c r="N166" s="1"/>
    </row>
    <row r="167" spans="13:14" ht="12.75">
      <c r="M167" s="1"/>
      <c r="N167" s="1"/>
    </row>
    <row r="168" spans="13:14" ht="12.75">
      <c r="M168" s="1"/>
      <c r="N168" s="1"/>
    </row>
    <row r="169" spans="13:14" ht="12.75">
      <c r="M169" s="1"/>
      <c r="N169" s="1"/>
    </row>
    <row r="170" spans="13:14" ht="12.75">
      <c r="M170" s="1"/>
      <c r="N170" s="1"/>
    </row>
    <row r="171" spans="13:14" ht="12.75">
      <c r="M171" s="1"/>
      <c r="N171" s="1"/>
    </row>
    <row r="172" spans="13:14" ht="12.75">
      <c r="M172" s="1"/>
      <c r="N172" s="1"/>
    </row>
    <row r="173" spans="13:14" ht="12.75">
      <c r="M173" s="1"/>
      <c r="N173" s="1"/>
    </row>
    <row r="174" spans="13:14" ht="12.75">
      <c r="M174" s="1"/>
      <c r="N174" s="1"/>
    </row>
    <row r="175" spans="13:14" ht="12.75">
      <c r="M175" s="1"/>
      <c r="N175" s="1"/>
    </row>
    <row r="176" spans="13:14" ht="12.75">
      <c r="M176" s="1"/>
      <c r="N176" s="1"/>
    </row>
    <row r="177" spans="13:14" ht="12.75">
      <c r="M177" s="1"/>
      <c r="N177" s="1"/>
    </row>
    <row r="178" spans="13:14" ht="12.75">
      <c r="M178" s="1"/>
      <c r="N178" s="1"/>
    </row>
    <row r="179" spans="13:14" ht="12.75">
      <c r="M179" s="1"/>
      <c r="N179" s="1"/>
    </row>
    <row r="180" spans="13:14" ht="12.75">
      <c r="M180" s="1"/>
      <c r="N180" s="1"/>
    </row>
    <row r="181" spans="13:14" ht="12.75">
      <c r="M181" s="1"/>
      <c r="N181" s="1"/>
    </row>
    <row r="182" spans="13:14" ht="12.75">
      <c r="M182" s="1"/>
      <c r="N182" s="1"/>
    </row>
    <row r="183" spans="13:14" ht="12.75">
      <c r="M183" s="1"/>
      <c r="N183" s="1"/>
    </row>
    <row r="184" spans="13:14" ht="12.75">
      <c r="M184" s="1"/>
      <c r="N184" s="1"/>
    </row>
    <row r="185" spans="13:14" ht="12.75">
      <c r="M185" s="1"/>
      <c r="N185" s="1"/>
    </row>
    <row r="186" spans="13:14" ht="12.75">
      <c r="M186" s="1"/>
      <c r="N186" s="1"/>
    </row>
    <row r="187" spans="13:14" ht="12.75">
      <c r="M187" s="1"/>
      <c r="N187" s="1"/>
    </row>
    <row r="188" spans="13:14" ht="12.75">
      <c r="M188" s="1"/>
      <c r="N188" s="1"/>
    </row>
    <row r="189" spans="13:14" ht="12.75">
      <c r="M189" s="1"/>
      <c r="N189" s="1"/>
    </row>
    <row r="190" spans="13:14" ht="12.75">
      <c r="M190" s="1"/>
      <c r="N190" s="1"/>
    </row>
    <row r="191" spans="13:14" ht="12.75">
      <c r="M191" s="1"/>
      <c r="N191" s="1"/>
    </row>
    <row r="192" spans="13:14" ht="12.75">
      <c r="M192" s="1"/>
      <c r="N192" s="1"/>
    </row>
    <row r="193" spans="13:14" ht="12.75">
      <c r="M193" s="1"/>
      <c r="N193" s="1"/>
    </row>
    <row r="194" spans="13:14" ht="12.75">
      <c r="M194" s="1"/>
      <c r="N194" s="1"/>
    </row>
    <row r="195" spans="13:14" ht="12.75">
      <c r="M195" s="1"/>
      <c r="N195" s="1"/>
    </row>
    <row r="196" spans="13:14" ht="12.75">
      <c r="M196" s="1"/>
      <c r="N196" s="1"/>
    </row>
    <row r="197" spans="13:14" ht="12.75">
      <c r="M197" s="1"/>
      <c r="N197" s="1"/>
    </row>
    <row r="198" spans="13:14" ht="12.75">
      <c r="M198" s="1"/>
      <c r="N198" s="1"/>
    </row>
    <row r="199" spans="13:14" ht="12.75">
      <c r="M199" s="1"/>
      <c r="N199" s="1"/>
    </row>
    <row r="200" spans="13:14" ht="12.75">
      <c r="M200" s="1"/>
      <c r="N200" s="1"/>
    </row>
    <row r="201" spans="13:14" ht="12.75">
      <c r="M201" s="1"/>
      <c r="N201" s="1"/>
    </row>
    <row r="202" spans="13:14" ht="12.75">
      <c r="M202" s="1"/>
      <c r="N202" s="1"/>
    </row>
    <row r="203" spans="13:14" ht="12.75">
      <c r="M203" s="1"/>
      <c r="N203" s="1"/>
    </row>
    <row r="204" spans="13:14" ht="12.75">
      <c r="M204" s="1"/>
      <c r="N204" s="1"/>
    </row>
    <row r="205" spans="13:14" ht="12.75">
      <c r="M205" s="1"/>
      <c r="N205" s="1"/>
    </row>
    <row r="206" spans="13:14" ht="12.75">
      <c r="M206" s="1"/>
      <c r="N206" s="1"/>
    </row>
    <row r="207" spans="13:14" ht="12.75">
      <c r="M207" s="1"/>
      <c r="N207" s="1"/>
    </row>
    <row r="208" spans="13:14" ht="12.75">
      <c r="M208" s="1"/>
      <c r="N208" s="1"/>
    </row>
    <row r="209" spans="13:14" ht="12.75">
      <c r="M209" s="1"/>
      <c r="N209" s="1"/>
    </row>
    <row r="210" spans="13:14" ht="12.75">
      <c r="M210" s="1"/>
      <c r="N210" s="1"/>
    </row>
    <row r="211" spans="13:14" ht="12.75">
      <c r="M211" s="1"/>
      <c r="N211" s="1"/>
    </row>
    <row r="212" spans="13:14" ht="12.75">
      <c r="M212" s="1"/>
      <c r="N212" s="1"/>
    </row>
    <row r="213" spans="13:14" ht="12.75">
      <c r="M213" s="1"/>
      <c r="N213" s="1"/>
    </row>
    <row r="214" spans="13:14" ht="12.75">
      <c r="M214" s="1"/>
      <c r="N214" s="1"/>
    </row>
    <row r="215" spans="13:14" ht="12.75">
      <c r="M215" s="1"/>
      <c r="N215" s="1"/>
    </row>
    <row r="216" spans="13:14" ht="12.75">
      <c r="M216" s="1"/>
      <c r="N216" s="1"/>
    </row>
    <row r="217" spans="13:14" ht="12.75">
      <c r="M217" s="1"/>
      <c r="N217" s="1"/>
    </row>
    <row r="218" spans="13:14" ht="12.75">
      <c r="M218" s="1"/>
      <c r="N218" s="1"/>
    </row>
    <row r="219" spans="13:14" ht="12.75">
      <c r="M219" s="1"/>
      <c r="N219" s="1"/>
    </row>
    <row r="220" spans="13:14" ht="12.75">
      <c r="M220" s="1"/>
      <c r="N220" s="1"/>
    </row>
    <row r="221" spans="13:14" ht="12.75">
      <c r="M221" s="1"/>
      <c r="N221" s="1"/>
    </row>
    <row r="222" spans="13:14" ht="12.75">
      <c r="M222" s="1"/>
      <c r="N222" s="1"/>
    </row>
    <row r="223" spans="13:14" ht="12.75">
      <c r="M223" s="1"/>
      <c r="N223" s="1"/>
    </row>
    <row r="224" spans="13:14" ht="12.75">
      <c r="M224" s="1"/>
      <c r="N224" s="1"/>
    </row>
    <row r="225" spans="13:14" ht="12.75">
      <c r="M225" s="1"/>
      <c r="N225" s="1"/>
    </row>
    <row r="226" spans="13:14" ht="12.75">
      <c r="M226" s="1"/>
      <c r="N226" s="1"/>
    </row>
    <row r="227" spans="13:14" ht="12.75">
      <c r="M227" s="1"/>
      <c r="N227" s="1"/>
    </row>
    <row r="228" spans="13:14" ht="12.75">
      <c r="M228" s="1"/>
      <c r="N228" s="1"/>
    </row>
    <row r="229" spans="13:14" ht="12.75">
      <c r="M229" s="1"/>
      <c r="N229" s="1"/>
    </row>
    <row r="230" spans="13:14" ht="12.75">
      <c r="M230" s="1"/>
      <c r="N230" s="1"/>
    </row>
    <row r="231" spans="13:14" ht="12.75">
      <c r="M231" s="1"/>
      <c r="N231" s="1"/>
    </row>
    <row r="232" spans="13:14" ht="12.75">
      <c r="M232" s="1"/>
      <c r="N232" s="1"/>
    </row>
    <row r="233" spans="13:14" ht="12.75">
      <c r="M233" s="1"/>
      <c r="N233" s="1"/>
    </row>
    <row r="234" spans="13:14" ht="12.75">
      <c r="M234" s="1"/>
      <c r="N234" s="1"/>
    </row>
    <row r="235" spans="13:14" ht="12.75">
      <c r="M235" s="1"/>
      <c r="N235" s="1"/>
    </row>
    <row r="236" spans="13:14" ht="12.75">
      <c r="M236" s="1"/>
      <c r="N236" s="1"/>
    </row>
    <row r="237" spans="13:14" ht="12.75">
      <c r="M237" s="1"/>
      <c r="N237" s="1"/>
    </row>
    <row r="238" spans="13:14" ht="12.75">
      <c r="M238" s="1"/>
      <c r="N238" s="1"/>
    </row>
    <row r="239" spans="13:14" ht="12.75">
      <c r="M239" s="1"/>
      <c r="N239" s="1"/>
    </row>
    <row r="240" spans="13:14" ht="12.75">
      <c r="M240" s="1"/>
      <c r="N240" s="1"/>
    </row>
    <row r="241" spans="13:14" ht="12.75">
      <c r="M241" s="1"/>
      <c r="N241" s="1"/>
    </row>
    <row r="242" spans="13:14" ht="12.75">
      <c r="M242" s="1"/>
      <c r="N242" s="1"/>
    </row>
    <row r="243" spans="13:14" ht="12.75">
      <c r="M243" s="1"/>
      <c r="N243" s="1"/>
    </row>
    <row r="244" spans="13:14" ht="12.75">
      <c r="M244" s="1"/>
      <c r="N244" s="1"/>
    </row>
    <row r="245" spans="13:14" ht="12.75">
      <c r="M245" s="1"/>
      <c r="N245" s="1"/>
    </row>
    <row r="246" spans="13:14" ht="12.75">
      <c r="M246" s="1"/>
      <c r="N246" s="1"/>
    </row>
    <row r="247" spans="13:14" ht="12.75">
      <c r="M247" s="1"/>
      <c r="N247" s="1"/>
    </row>
    <row r="248" spans="13:14" ht="12.75">
      <c r="M248" s="1"/>
      <c r="N248" s="1"/>
    </row>
    <row r="249" spans="13:14" ht="12.75">
      <c r="M249" s="1"/>
      <c r="N249" s="1"/>
    </row>
    <row r="250" spans="13:14" ht="12.75">
      <c r="M250" s="1"/>
      <c r="N250" s="1"/>
    </row>
    <row r="251" spans="13:14" ht="12.75">
      <c r="M251" s="1"/>
      <c r="N251" s="1"/>
    </row>
    <row r="252" spans="13:14" ht="12.75">
      <c r="M252" s="1"/>
      <c r="N252" s="1"/>
    </row>
    <row r="253" spans="13:14" ht="12.75">
      <c r="M253" s="1"/>
      <c r="N253" s="1"/>
    </row>
    <row r="254" spans="13:14" ht="12.75">
      <c r="M254" s="1"/>
      <c r="N254" s="1"/>
    </row>
    <row r="255" spans="13:14" ht="12.75">
      <c r="M255" s="1"/>
      <c r="N255" s="1"/>
    </row>
    <row r="256" spans="13:14" ht="12.75">
      <c r="M256" s="1"/>
      <c r="N256" s="1"/>
    </row>
    <row r="257" spans="13:14" ht="12.75">
      <c r="M257" s="1"/>
      <c r="N257" s="1"/>
    </row>
    <row r="258" spans="13:14" ht="12.75">
      <c r="M258" s="1"/>
      <c r="N258" s="1"/>
    </row>
    <row r="259" spans="13:14" ht="12.75">
      <c r="M259" s="1"/>
      <c r="N259" s="1"/>
    </row>
    <row r="260" spans="13:14" ht="12.75">
      <c r="M260" s="1"/>
      <c r="N260" s="1"/>
    </row>
    <row r="261" spans="13:14" ht="12.75">
      <c r="M261" s="1"/>
      <c r="N261" s="1"/>
    </row>
    <row r="262" spans="13:14" ht="12.75">
      <c r="M262" s="1"/>
      <c r="N262" s="1"/>
    </row>
    <row r="263" spans="13:14" ht="12.75">
      <c r="M263" s="1"/>
      <c r="N263" s="1"/>
    </row>
    <row r="264" spans="13:14" ht="12.75">
      <c r="M264" s="1"/>
      <c r="N264" s="1"/>
    </row>
    <row r="265" spans="13:14" ht="12.75">
      <c r="M265" s="1"/>
      <c r="N265" s="1"/>
    </row>
    <row r="266" spans="13:14" ht="12.75">
      <c r="M266" s="1"/>
      <c r="N266" s="1"/>
    </row>
    <row r="267" spans="13:14" ht="12.75">
      <c r="M267" s="1"/>
      <c r="N267" s="1"/>
    </row>
    <row r="268" spans="13:14" ht="12.75">
      <c r="M268" s="1"/>
      <c r="N268" s="1"/>
    </row>
    <row r="269" spans="13:14" ht="12.75">
      <c r="M269" s="1"/>
      <c r="N269" s="1"/>
    </row>
    <row r="270" spans="13:14" ht="12.75">
      <c r="M270" s="1"/>
      <c r="N270" s="1"/>
    </row>
    <row r="271" spans="13:14" ht="12.75">
      <c r="M271" s="1"/>
      <c r="N271" s="1"/>
    </row>
    <row r="272" spans="13:14" ht="12.75">
      <c r="M272" s="1"/>
      <c r="N272" s="1"/>
    </row>
    <row r="273" spans="13:14" ht="12.75">
      <c r="M273" s="1"/>
      <c r="N273" s="1"/>
    </row>
    <row r="274" spans="13:14" ht="12.75">
      <c r="M274" s="1"/>
      <c r="N274" s="1"/>
    </row>
    <row r="275" spans="13:14" ht="12.75">
      <c r="M275" s="1"/>
      <c r="N275" s="1"/>
    </row>
    <row r="276" spans="13:14" ht="12.75">
      <c r="M276" s="1"/>
      <c r="N276" s="1"/>
    </row>
    <row r="277" spans="13:14" ht="12.75">
      <c r="M277" s="1"/>
      <c r="N277" s="1"/>
    </row>
    <row r="278" spans="13:14" ht="12.75">
      <c r="M278" s="1"/>
      <c r="N278" s="1"/>
    </row>
    <row r="279" spans="13:14" ht="12.75">
      <c r="M279" s="1"/>
      <c r="N279" s="1"/>
    </row>
    <row r="280" spans="13:14" ht="12.75">
      <c r="M280" s="1"/>
      <c r="N280" s="1"/>
    </row>
    <row r="281" spans="13:14" ht="12.75">
      <c r="M281" s="1"/>
      <c r="N281" s="1"/>
    </row>
    <row r="282" spans="13:14" ht="12.75">
      <c r="M282" s="1"/>
      <c r="N282" s="1"/>
    </row>
    <row r="283" spans="13:14" ht="12.75">
      <c r="M283" s="1"/>
      <c r="N283" s="1"/>
    </row>
    <row r="284" spans="13:14" ht="12.75">
      <c r="M284" s="1"/>
      <c r="N284" s="1"/>
    </row>
    <row r="285" spans="13:14" ht="12.75">
      <c r="M285" s="1"/>
      <c r="N285" s="1"/>
    </row>
    <row r="286" spans="13:14" ht="12.75">
      <c r="M286" s="1"/>
      <c r="N286" s="1"/>
    </row>
    <row r="287" spans="13:14" ht="12.75">
      <c r="M287" s="1"/>
      <c r="N287" s="1"/>
    </row>
    <row r="288" spans="13:14" ht="12.75">
      <c r="M288" s="1"/>
      <c r="N288" s="1"/>
    </row>
    <row r="289" spans="13:14" ht="12.75">
      <c r="M289" s="1"/>
      <c r="N289" s="1"/>
    </row>
    <row r="290" spans="13:14" ht="12.75">
      <c r="M290" s="1"/>
      <c r="N290" s="1"/>
    </row>
    <row r="291" spans="13:14" ht="12.75">
      <c r="M291" s="1"/>
      <c r="N291" s="1"/>
    </row>
    <row r="292" spans="13:14" ht="12.75">
      <c r="M292" s="1"/>
      <c r="N292" s="1"/>
    </row>
    <row r="293" spans="13:14" ht="12.75">
      <c r="M293" s="1"/>
      <c r="N293" s="1"/>
    </row>
    <row r="294" spans="13:14" ht="12.75">
      <c r="M294" s="1"/>
      <c r="N294" s="1"/>
    </row>
    <row r="295" spans="13:14" ht="12.75">
      <c r="M295" s="1"/>
      <c r="N295" s="1"/>
    </row>
    <row r="296" spans="13:14" ht="12.75">
      <c r="M296" s="1"/>
      <c r="N296" s="1"/>
    </row>
    <row r="297" spans="13:14" ht="12.75">
      <c r="M297" s="1"/>
      <c r="N297" s="1"/>
    </row>
    <row r="298" spans="13:14" ht="12.75">
      <c r="M298" s="1"/>
      <c r="N298" s="1"/>
    </row>
    <row r="299" spans="13:14" ht="12.75">
      <c r="M299" s="1"/>
      <c r="N299" s="1"/>
    </row>
    <row r="300" spans="13:14" ht="12.75">
      <c r="M300" s="1"/>
      <c r="N300" s="1"/>
    </row>
    <row r="301" spans="13:14" ht="12.75">
      <c r="M301" s="1"/>
      <c r="N301" s="1"/>
    </row>
    <row r="302" spans="13:14" ht="12.75">
      <c r="M302" s="1"/>
      <c r="N302" s="1"/>
    </row>
    <row r="303" spans="13:14" ht="12.75">
      <c r="M303" s="1"/>
      <c r="N303" s="1"/>
    </row>
    <row r="304" spans="13:14" ht="12.75">
      <c r="M304" s="1"/>
      <c r="N304" s="1"/>
    </row>
    <row r="305" spans="13:14" ht="12.75">
      <c r="M305" s="1"/>
      <c r="N305" s="1"/>
    </row>
    <row r="306" spans="13:14" ht="12.75">
      <c r="M306" s="1"/>
      <c r="N306" s="1"/>
    </row>
    <row r="307" spans="13:14" ht="12.75">
      <c r="M307" s="1"/>
      <c r="N307" s="1"/>
    </row>
    <row r="308" spans="13:14" ht="12.75">
      <c r="M308" s="1"/>
      <c r="N308" s="1"/>
    </row>
    <row r="309" spans="13:14" ht="12.75">
      <c r="M309" s="1"/>
      <c r="N309" s="1"/>
    </row>
    <row r="310" spans="13:14" ht="12.75">
      <c r="M310" s="1"/>
      <c r="N310" s="1"/>
    </row>
    <row r="311" spans="13:14" ht="12.75">
      <c r="M311" s="1"/>
      <c r="N311" s="1"/>
    </row>
    <row r="312" spans="13:14" ht="12.75">
      <c r="M312" s="1"/>
      <c r="N312" s="1"/>
    </row>
    <row r="313" spans="13:14" ht="12.75">
      <c r="M313" s="1"/>
      <c r="N313" s="1"/>
    </row>
    <row r="314" spans="13:14" ht="12.75">
      <c r="M314" s="1"/>
      <c r="N314" s="1"/>
    </row>
    <row r="315" spans="13:14" ht="12.75">
      <c r="M315" s="1"/>
      <c r="N315" s="1"/>
    </row>
    <row r="316" spans="13:14" ht="12.75">
      <c r="M316" s="1"/>
      <c r="N316" s="1"/>
    </row>
    <row r="317" spans="13:14" ht="12.75">
      <c r="M317" s="1"/>
      <c r="N317" s="1"/>
    </row>
    <row r="318" spans="13:14" ht="12.75">
      <c r="M318" s="1"/>
      <c r="N318" s="1"/>
    </row>
    <row r="319" spans="13:14" ht="12.75">
      <c r="M319" s="1"/>
      <c r="N319" s="1"/>
    </row>
    <row r="320" spans="13:14" ht="12.75">
      <c r="M320" s="1"/>
      <c r="N320" s="1"/>
    </row>
    <row r="321" spans="13:14" ht="12.75">
      <c r="M321" s="1"/>
      <c r="N321" s="1"/>
    </row>
    <row r="322" spans="13:14" ht="12.75">
      <c r="M322" s="1"/>
      <c r="N322" s="1"/>
    </row>
    <row r="323" spans="13:14" ht="12.75">
      <c r="M323" s="1"/>
      <c r="N323" s="1"/>
    </row>
    <row r="324" spans="13:14" ht="12.75">
      <c r="M324" s="1"/>
      <c r="N324" s="1"/>
    </row>
    <row r="325" spans="13:14" ht="12.75">
      <c r="M325" s="1"/>
      <c r="N325" s="1"/>
    </row>
    <row r="326" spans="13:14" ht="12.75">
      <c r="M326" s="1"/>
      <c r="N326" s="1"/>
    </row>
    <row r="327" spans="13:14" ht="12.75">
      <c r="M327" s="1"/>
      <c r="N327" s="1"/>
    </row>
    <row r="328" spans="13:14" ht="12.75">
      <c r="M328" s="1"/>
      <c r="N328" s="1"/>
    </row>
    <row r="329" spans="13:14" ht="12.75">
      <c r="M329" s="1"/>
      <c r="N329" s="1"/>
    </row>
    <row r="330" spans="13:14" ht="12.75">
      <c r="M330" s="1"/>
      <c r="N330" s="1"/>
    </row>
    <row r="331" spans="13:14" ht="12.75">
      <c r="M331" s="1"/>
      <c r="N331" s="1"/>
    </row>
    <row r="332" spans="13:14" ht="12.75">
      <c r="M332" s="1"/>
      <c r="N332" s="1"/>
    </row>
    <row r="333" spans="13:14" ht="12.75">
      <c r="M333" s="1"/>
      <c r="N333" s="1"/>
    </row>
    <row r="334" spans="13:14" ht="12.75">
      <c r="M334" s="1"/>
      <c r="N334" s="1"/>
    </row>
    <row r="335" spans="13:14" ht="12.75">
      <c r="M335" s="1"/>
      <c r="N335" s="1"/>
    </row>
    <row r="336" spans="13:14" ht="12.75">
      <c r="M336" s="1"/>
      <c r="N336" s="1"/>
    </row>
    <row r="337" spans="13:14" ht="12.75">
      <c r="M337" s="1"/>
      <c r="N337" s="1"/>
    </row>
    <row r="338" spans="13:14" ht="12.75">
      <c r="M338" s="1"/>
      <c r="N338" s="1"/>
    </row>
    <row r="339" spans="13:14" ht="12.75">
      <c r="M339" s="1"/>
      <c r="N339" s="1"/>
    </row>
    <row r="340" spans="13:14" ht="12.75">
      <c r="M340" s="1"/>
      <c r="N340" s="1"/>
    </row>
    <row r="341" spans="13:14" ht="12.75">
      <c r="M341" s="1"/>
      <c r="N341" s="1"/>
    </row>
    <row r="342" spans="13:14" ht="12.75">
      <c r="M342" s="1"/>
      <c r="N342" s="1"/>
    </row>
    <row r="343" spans="13:14" ht="12.75">
      <c r="M343" s="1"/>
      <c r="N343" s="1"/>
    </row>
    <row r="344" spans="13:14" ht="12.75">
      <c r="M344" s="1"/>
      <c r="N344" s="1"/>
    </row>
    <row r="345" spans="13:14" ht="12.75">
      <c r="M345" s="1"/>
      <c r="N345" s="1"/>
    </row>
    <row r="346" spans="13:14" ht="12.75">
      <c r="M346" s="1"/>
      <c r="N346" s="1"/>
    </row>
    <row r="347" spans="13:14" ht="12.75">
      <c r="M347" s="1"/>
      <c r="N347" s="1"/>
    </row>
    <row r="348" spans="13:14" ht="12.75">
      <c r="M348" s="1"/>
      <c r="N348" s="1"/>
    </row>
    <row r="349" spans="13:14" ht="12.75">
      <c r="M349" s="1"/>
      <c r="N349" s="1"/>
    </row>
    <row r="350" spans="13:14" ht="12.75">
      <c r="M350" s="1"/>
      <c r="N350" s="1"/>
    </row>
    <row r="351" spans="13:14" ht="12.75">
      <c r="M351" s="1"/>
      <c r="N351" s="1"/>
    </row>
    <row r="352" spans="13:14" ht="12.75">
      <c r="M352" s="1"/>
      <c r="N352" s="1"/>
    </row>
    <row r="353" spans="13:14" ht="12.75">
      <c r="M353" s="1"/>
      <c r="N353" s="1"/>
    </row>
    <row r="354" spans="13:14" ht="12.75">
      <c r="M354" s="1"/>
      <c r="N354" s="1"/>
    </row>
    <row r="355" spans="13:14" ht="12.75">
      <c r="M355" s="1"/>
      <c r="N355" s="1"/>
    </row>
    <row r="356" spans="13:14" ht="12.75">
      <c r="M356" s="1"/>
      <c r="N356" s="1"/>
    </row>
    <row r="357" spans="13:14" ht="12.75">
      <c r="M357" s="1"/>
      <c r="N357" s="1"/>
    </row>
    <row r="358" spans="13:14" ht="12.75">
      <c r="M358" s="1"/>
      <c r="N358" s="1"/>
    </row>
    <row r="359" spans="13:14" ht="12.75">
      <c r="M359" s="1"/>
      <c r="N359" s="1"/>
    </row>
    <row r="360" spans="13:14" ht="12.75">
      <c r="M360" s="1"/>
      <c r="N360" s="1"/>
    </row>
    <row r="361" spans="13:14" ht="12.75">
      <c r="M361" s="1"/>
      <c r="N361" s="1"/>
    </row>
    <row r="362" spans="13:14" ht="12.75">
      <c r="M362" s="1"/>
      <c r="N362" s="1"/>
    </row>
    <row r="363" spans="13:14" ht="12.75">
      <c r="M363" s="1"/>
      <c r="N363" s="1"/>
    </row>
    <row r="364" spans="13:14" ht="12.75">
      <c r="M364" s="1"/>
      <c r="N364" s="1"/>
    </row>
    <row r="365" spans="13:14" ht="12.75">
      <c r="M365" s="1"/>
      <c r="N365" s="1"/>
    </row>
    <row r="366" spans="13:14" ht="12.75">
      <c r="M366" s="1"/>
      <c r="N366" s="1"/>
    </row>
    <row r="367" spans="13:14" ht="12.75">
      <c r="M367" s="1"/>
      <c r="N367" s="1"/>
    </row>
    <row r="368" spans="13:14" ht="12.75">
      <c r="M368" s="1"/>
      <c r="N368" s="1"/>
    </row>
    <row r="369" spans="13:14" ht="12.75">
      <c r="M369" s="1"/>
      <c r="N369" s="1"/>
    </row>
    <row r="370" spans="13:14" ht="12.75">
      <c r="M370" s="1"/>
      <c r="N370" s="1"/>
    </row>
    <row r="371" spans="13:14" ht="12.75">
      <c r="M371" s="1"/>
      <c r="N371" s="1"/>
    </row>
    <row r="372" spans="13:14" ht="12.75">
      <c r="M372" s="1"/>
      <c r="N372" s="1"/>
    </row>
    <row r="373" spans="13:14" ht="12.75">
      <c r="M373" s="1"/>
      <c r="N373" s="1"/>
    </row>
    <row r="374" spans="13:14" ht="12.75">
      <c r="M374" s="1"/>
      <c r="N374" s="1"/>
    </row>
    <row r="375" spans="13:14" ht="12.75">
      <c r="M375" s="1"/>
      <c r="N375" s="1"/>
    </row>
    <row r="376" spans="13:14" ht="12.75">
      <c r="M376" s="1"/>
      <c r="N376" s="1"/>
    </row>
    <row r="377" spans="13:14" ht="12.75">
      <c r="M377" s="1"/>
      <c r="N377" s="1"/>
    </row>
    <row r="378" spans="13:14" ht="12.75">
      <c r="M378" s="1"/>
      <c r="N378" s="1"/>
    </row>
    <row r="379" spans="13:14" ht="12.75">
      <c r="M379" s="1"/>
      <c r="N379" s="1"/>
    </row>
    <row r="380" spans="13:14" ht="12.75">
      <c r="M380" s="1"/>
      <c r="N380" s="1"/>
    </row>
    <row r="381" spans="13:14" ht="12.75">
      <c r="M381" s="1"/>
      <c r="N381" s="1"/>
    </row>
    <row r="382" spans="13:14" ht="12.75">
      <c r="M382" s="1"/>
      <c r="N382" s="1"/>
    </row>
    <row r="383" spans="13:14" ht="12.75">
      <c r="M383" s="1"/>
      <c r="N383" s="1"/>
    </row>
    <row r="384" spans="13:14" ht="12.75">
      <c r="M384" s="1"/>
      <c r="N384" s="1"/>
    </row>
    <row r="385" spans="13:14" ht="12.75">
      <c r="M385" s="1"/>
      <c r="N385" s="1"/>
    </row>
    <row r="386" spans="13:14" ht="12.75">
      <c r="M386" s="1"/>
      <c r="N386" s="1"/>
    </row>
    <row r="387" spans="13:14" ht="12.75">
      <c r="M387" s="1"/>
      <c r="N387" s="1"/>
    </row>
    <row r="388" spans="13:14" ht="12.75">
      <c r="M388" s="1"/>
      <c r="N388" s="1"/>
    </row>
    <row r="389" spans="13:14" ht="12.75">
      <c r="M389" s="1"/>
      <c r="N389" s="1"/>
    </row>
    <row r="390" spans="13:14" ht="12.75">
      <c r="M390" s="1"/>
      <c r="N390" s="1"/>
    </row>
    <row r="391" spans="13:14" ht="12.75">
      <c r="M391" s="1"/>
      <c r="N391" s="1"/>
    </row>
    <row r="392" spans="13:14" ht="12.75">
      <c r="M392" s="1"/>
      <c r="N392" s="1"/>
    </row>
    <row r="393" spans="13:14" ht="12.75">
      <c r="M393" s="1"/>
      <c r="N393" s="1"/>
    </row>
    <row r="394" spans="13:14" ht="12.75">
      <c r="M394" s="1"/>
      <c r="N394" s="1"/>
    </row>
    <row r="395" spans="13:14" ht="12.75">
      <c r="M395" s="1"/>
      <c r="N395" s="1"/>
    </row>
    <row r="396" spans="13:14" ht="12.75">
      <c r="M396" s="1"/>
      <c r="N396" s="1"/>
    </row>
    <row r="397" spans="13:14" ht="12.75">
      <c r="M397" s="1"/>
      <c r="N397" s="1"/>
    </row>
    <row r="398" spans="13:14" ht="12.75">
      <c r="M398" s="1"/>
      <c r="N398" s="1"/>
    </row>
    <row r="399" spans="13:14" ht="12.75">
      <c r="M399" s="1"/>
      <c r="N399" s="1"/>
    </row>
    <row r="400" spans="13:14" ht="12.75">
      <c r="M400" s="1"/>
      <c r="N400" s="1"/>
    </row>
    <row r="401" spans="13:14" ht="12.75">
      <c r="M401" s="1"/>
      <c r="N401" s="1"/>
    </row>
    <row r="402" spans="13:14" ht="12.75">
      <c r="M402" s="1"/>
      <c r="N402" s="1"/>
    </row>
    <row r="403" spans="13:14" ht="12.75">
      <c r="M403" s="1"/>
      <c r="N403" s="1"/>
    </row>
    <row r="404" spans="13:14" ht="12.75">
      <c r="M404" s="1"/>
      <c r="N404" s="1"/>
    </row>
    <row r="405" spans="13:14" ht="12.75">
      <c r="M405" s="1"/>
      <c r="N405" s="1"/>
    </row>
    <row r="406" spans="13:14" ht="12.75">
      <c r="M406" s="1"/>
      <c r="N406" s="1"/>
    </row>
    <row r="407" spans="13:14" ht="12.75">
      <c r="M407" s="1"/>
      <c r="N407" s="1"/>
    </row>
    <row r="408" spans="13:14" ht="12.75">
      <c r="M408" s="1"/>
      <c r="N408" s="1"/>
    </row>
    <row r="409" spans="13:14" ht="12.75">
      <c r="M409" s="1"/>
      <c r="N409" s="1"/>
    </row>
    <row r="410" spans="13:14" ht="12.75">
      <c r="M410" s="1"/>
      <c r="N410" s="1"/>
    </row>
    <row r="411" spans="13:14" ht="12.75">
      <c r="M411" s="1"/>
      <c r="N411" s="1"/>
    </row>
    <row r="412" spans="13:14" ht="12.75">
      <c r="M412" s="1"/>
      <c r="N412" s="1"/>
    </row>
    <row r="413" spans="13:14" ht="12.75">
      <c r="M413" s="1"/>
      <c r="N413" s="1"/>
    </row>
    <row r="414" spans="13:14" ht="12.75">
      <c r="M414" s="1"/>
      <c r="N414" s="1"/>
    </row>
    <row r="415" spans="13:14" ht="12.75">
      <c r="M415" s="1"/>
      <c r="N415" s="1"/>
    </row>
    <row r="416" spans="13:14" ht="12.75">
      <c r="M416" s="1"/>
      <c r="N416" s="1"/>
    </row>
    <row r="417" spans="13:14" ht="12.75">
      <c r="M417" s="1"/>
      <c r="N417" s="1"/>
    </row>
    <row r="418" spans="13:14" ht="12.75">
      <c r="M418" s="1"/>
      <c r="N418" s="1"/>
    </row>
    <row r="419" spans="13:14" ht="12.75">
      <c r="M419" s="1"/>
      <c r="N419" s="1"/>
    </row>
    <row r="420" spans="13:14" ht="12.75">
      <c r="M420" s="1"/>
      <c r="N420" s="1"/>
    </row>
    <row r="421" spans="13:14" ht="12.75">
      <c r="M421" s="1"/>
      <c r="N421" s="1"/>
    </row>
    <row r="422" spans="13:14" ht="12.75">
      <c r="M422" s="1"/>
      <c r="N422" s="1"/>
    </row>
    <row r="423" spans="13:14" ht="12.75">
      <c r="M423" s="1"/>
      <c r="N423" s="1"/>
    </row>
    <row r="424" spans="13:14" ht="12.75">
      <c r="M424" s="1"/>
      <c r="N424" s="1"/>
    </row>
    <row r="425" spans="13:14" ht="12.75">
      <c r="M425" s="1"/>
      <c r="N425" s="1"/>
    </row>
    <row r="426" spans="13:14" ht="12.75">
      <c r="M426" s="1"/>
      <c r="N426" s="1"/>
    </row>
    <row r="427" spans="13:14" ht="12.75">
      <c r="M427" s="1"/>
      <c r="N427" s="1"/>
    </row>
    <row r="428" spans="13:14" ht="12.75">
      <c r="M428" s="1"/>
      <c r="N428" s="1"/>
    </row>
    <row r="429" spans="13:14" ht="12.75">
      <c r="M429" s="1"/>
      <c r="N429" s="1"/>
    </row>
    <row r="430" spans="13:14" ht="12.75">
      <c r="M430" s="1"/>
      <c r="N430" s="1"/>
    </row>
    <row r="431" spans="13:14" ht="12.75">
      <c r="M431" s="1"/>
      <c r="N431" s="1"/>
    </row>
    <row r="432" spans="13:14" ht="12.75">
      <c r="M432" s="1"/>
      <c r="N432" s="1"/>
    </row>
    <row r="433" spans="13:14" ht="12.75">
      <c r="M433" s="1"/>
      <c r="N433" s="1"/>
    </row>
    <row r="434" spans="13:14" ht="12.75">
      <c r="M434" s="1"/>
      <c r="N434" s="1"/>
    </row>
    <row r="435" spans="13:14" ht="12.75">
      <c r="M435" s="1"/>
      <c r="N435" s="1"/>
    </row>
    <row r="436" spans="13:14" ht="12.75">
      <c r="M436" s="1"/>
      <c r="N436" s="1"/>
    </row>
    <row r="437" spans="13:14" ht="12.75">
      <c r="M437" s="1"/>
      <c r="N437" s="1"/>
    </row>
    <row r="438" spans="13:14" ht="12.75">
      <c r="M438" s="1"/>
      <c r="N438" s="1"/>
    </row>
    <row r="439" spans="13:14" ht="12.75">
      <c r="M439" s="1"/>
      <c r="N439" s="1"/>
    </row>
    <row r="440" spans="13:14" ht="12.75">
      <c r="M440" s="1"/>
      <c r="N440" s="1"/>
    </row>
    <row r="441" spans="13:14" ht="12.75">
      <c r="M441" s="1"/>
      <c r="N441" s="1"/>
    </row>
    <row r="442" spans="13:14" ht="12.75">
      <c r="M442" s="1"/>
      <c r="N442" s="1"/>
    </row>
    <row r="443" spans="13:14" ht="12.75">
      <c r="M443" s="1"/>
      <c r="N443" s="1"/>
    </row>
    <row r="444" spans="13:14" ht="12.75">
      <c r="M444" s="1"/>
      <c r="N444" s="1"/>
    </row>
    <row r="445" spans="13:14" ht="12.75">
      <c r="M445" s="1"/>
      <c r="N445" s="1"/>
    </row>
    <row r="446" spans="13:14" ht="12.75">
      <c r="M446" s="1"/>
      <c r="N446" s="1"/>
    </row>
    <row r="447" spans="13:14" ht="12.75">
      <c r="M447" s="1"/>
      <c r="N447" s="1"/>
    </row>
    <row r="448" spans="13:14" ht="12.75">
      <c r="M448" s="1"/>
      <c r="N448" s="1"/>
    </row>
    <row r="449" spans="13:14" ht="12.75">
      <c r="M449" s="1"/>
      <c r="N449" s="1"/>
    </row>
    <row r="450" spans="13:14" ht="12.75">
      <c r="M450" s="1"/>
      <c r="N450" s="1"/>
    </row>
    <row r="451" spans="13:14" ht="12.75">
      <c r="M451" s="1"/>
      <c r="N451" s="1"/>
    </row>
    <row r="452" spans="13:14" ht="12.75">
      <c r="M452" s="1"/>
      <c r="N452" s="1"/>
    </row>
    <row r="453" spans="13:14" ht="12.75">
      <c r="M453" s="1"/>
      <c r="N453" s="1"/>
    </row>
    <row r="454" spans="13:14" ht="12.75">
      <c r="M454" s="1"/>
      <c r="N454" s="1"/>
    </row>
    <row r="455" spans="13:14" ht="12.75">
      <c r="M455" s="1"/>
      <c r="N455" s="1"/>
    </row>
    <row r="456" spans="13:14" ht="12.75">
      <c r="M456" s="1"/>
      <c r="N456" s="1"/>
    </row>
    <row r="457" spans="13:14" ht="12.75">
      <c r="M457" s="1"/>
      <c r="N457" s="1"/>
    </row>
    <row r="458" spans="13:14" ht="12.75">
      <c r="M458" s="1"/>
      <c r="N458" s="1"/>
    </row>
    <row r="459" spans="13:14" ht="12.75">
      <c r="M459" s="1"/>
      <c r="N459" s="1"/>
    </row>
    <row r="460" spans="13:14" ht="12.75">
      <c r="M460" s="1"/>
      <c r="N460" s="1"/>
    </row>
    <row r="461" spans="13:14" ht="12.75">
      <c r="M461" s="1"/>
      <c r="N461" s="1"/>
    </row>
    <row r="462" spans="13:14" ht="12.75">
      <c r="M462" s="1"/>
      <c r="N462" s="1"/>
    </row>
    <row r="463" spans="13:14" ht="12.75">
      <c r="M463" s="1"/>
      <c r="N463" s="1"/>
    </row>
    <row r="464" spans="13:14" ht="12.75">
      <c r="M464" s="1"/>
      <c r="N464" s="1"/>
    </row>
    <row r="465" spans="13:14" ht="12.75">
      <c r="M465" s="1"/>
      <c r="N465" s="1"/>
    </row>
    <row r="466" spans="13:14" ht="12.75">
      <c r="M466" s="1"/>
      <c r="N466" s="1"/>
    </row>
    <row r="467" spans="13:14" ht="12.75">
      <c r="M467" s="1"/>
      <c r="N467" s="1"/>
    </row>
    <row r="468" spans="13:14" ht="12.75">
      <c r="M468" s="1"/>
      <c r="N468" s="1"/>
    </row>
    <row r="469" spans="13:14" ht="12.75">
      <c r="M469" s="1"/>
      <c r="N469" s="1"/>
    </row>
    <row r="470" spans="13:14" ht="12.75">
      <c r="M470" s="1"/>
      <c r="N470" s="1"/>
    </row>
    <row r="471" spans="13:14" ht="12.75">
      <c r="M471" s="1"/>
      <c r="N471" s="1"/>
    </row>
    <row r="472" spans="13:14" ht="12.75">
      <c r="M472" s="1"/>
      <c r="N472" s="1"/>
    </row>
    <row r="473" spans="13:14" ht="12.75">
      <c r="M473" s="1"/>
      <c r="N473" s="1"/>
    </row>
    <row r="474" spans="13:14" ht="12.75">
      <c r="M474" s="1"/>
      <c r="N474" s="1"/>
    </row>
    <row r="475" spans="13:14" ht="12.75">
      <c r="M475" s="1"/>
      <c r="N475" s="1"/>
    </row>
    <row r="476" spans="13:14" ht="12.75">
      <c r="M476" s="1"/>
      <c r="N476" s="1"/>
    </row>
    <row r="477" spans="13:14" ht="12.75">
      <c r="M477" s="1"/>
      <c r="N477" s="1"/>
    </row>
    <row r="478" spans="13:14" ht="12.75">
      <c r="M478" s="1"/>
      <c r="N478" s="1"/>
    </row>
    <row r="479" spans="13:14" ht="12.75">
      <c r="M479" s="1"/>
      <c r="N479" s="1"/>
    </row>
    <row r="480" spans="13:14" ht="12.75">
      <c r="M480" s="1"/>
      <c r="N480" s="1"/>
    </row>
    <row r="481" spans="13:14" ht="12.75">
      <c r="M481" s="1"/>
      <c r="N481" s="1"/>
    </row>
    <row r="482" spans="13:14" ht="12.75">
      <c r="M482" s="1"/>
      <c r="N482" s="1"/>
    </row>
    <row r="483" spans="13:14" ht="12.75">
      <c r="M483" s="1"/>
      <c r="N483" s="1"/>
    </row>
    <row r="484" spans="13:14" ht="12.75">
      <c r="M484" s="1"/>
      <c r="N484" s="1"/>
    </row>
    <row r="485" spans="13:14" ht="12.75">
      <c r="M485" s="1"/>
      <c r="N485" s="1"/>
    </row>
    <row r="486" spans="13:14" ht="12.75">
      <c r="M486" s="1"/>
      <c r="N486" s="1"/>
    </row>
    <row r="487" spans="13:14" ht="12.75">
      <c r="M487" s="1"/>
      <c r="N487" s="1"/>
    </row>
    <row r="488" spans="13:14" ht="12.75">
      <c r="M488" s="1"/>
      <c r="N488" s="1"/>
    </row>
    <row r="489" spans="13:14" ht="12.75">
      <c r="M489" s="1"/>
      <c r="N489" s="1"/>
    </row>
    <row r="490" spans="13:14" ht="12.75">
      <c r="M490" s="1"/>
      <c r="N490" s="1"/>
    </row>
    <row r="491" spans="13:14" ht="12.75">
      <c r="M491" s="1"/>
      <c r="N491" s="1"/>
    </row>
    <row r="492" spans="13:14" ht="12.75">
      <c r="M492" s="1"/>
      <c r="N492" s="1"/>
    </row>
    <row r="493" spans="13:14" ht="12.75">
      <c r="M493" s="1"/>
      <c r="N493" s="1"/>
    </row>
    <row r="494" spans="13:14" ht="12.75">
      <c r="M494" s="1"/>
      <c r="N494" s="1"/>
    </row>
    <row r="495" spans="13:14" ht="12.75">
      <c r="M495" s="1"/>
      <c r="N495" s="1"/>
    </row>
    <row r="496" spans="13:14" ht="12.75">
      <c r="M496" s="1"/>
      <c r="N496" s="1"/>
    </row>
    <row r="497" spans="13:14" ht="12.75">
      <c r="M497" s="1"/>
      <c r="N497" s="1"/>
    </row>
    <row r="498" spans="13:14" ht="12.75">
      <c r="M498" s="1"/>
      <c r="N498" s="1"/>
    </row>
    <row r="499" spans="13:14" ht="12.75">
      <c r="M499" s="1"/>
      <c r="N499" s="1"/>
    </row>
    <row r="500" spans="13:14" ht="12.75">
      <c r="M500" s="1"/>
      <c r="N500" s="1"/>
    </row>
    <row r="501" spans="13:14" ht="12.75">
      <c r="M501" s="1"/>
      <c r="N501" s="1"/>
    </row>
    <row r="502" spans="13:14" ht="12.75">
      <c r="M502" s="1"/>
      <c r="N502" s="1"/>
    </row>
    <row r="503" spans="13:14" ht="12.75">
      <c r="M503" s="1"/>
      <c r="N503" s="1"/>
    </row>
    <row r="504" spans="13:14" ht="12.75">
      <c r="M504" s="1"/>
      <c r="N504" s="1"/>
    </row>
    <row r="505" spans="13:14" ht="12.75">
      <c r="M505" s="1"/>
      <c r="N505" s="1"/>
    </row>
    <row r="506" spans="13:14" ht="12.75">
      <c r="M506" s="1"/>
      <c r="N506" s="1"/>
    </row>
    <row r="507" spans="13:14" ht="12.75">
      <c r="M507" s="1"/>
      <c r="N507" s="1"/>
    </row>
    <row r="508" spans="13:14" ht="12.75">
      <c r="M508" s="1"/>
      <c r="N508" s="1"/>
    </row>
    <row r="509" spans="13:14" ht="12.75">
      <c r="M509" s="1"/>
      <c r="N509" s="1"/>
    </row>
    <row r="510" spans="13:14" ht="12.75">
      <c r="M510" s="1"/>
      <c r="N510" s="1"/>
    </row>
    <row r="511" spans="13:14" ht="12.75">
      <c r="M511" s="1"/>
      <c r="N511" s="1"/>
    </row>
    <row r="512" spans="13:14" ht="12.75">
      <c r="M512" s="1"/>
      <c r="N512" s="1"/>
    </row>
    <row r="513" spans="13:14" ht="12.75">
      <c r="M513" s="1"/>
      <c r="N513" s="1"/>
    </row>
    <row r="514" spans="13:14" ht="12.75">
      <c r="M514" s="1"/>
      <c r="N514" s="1"/>
    </row>
    <row r="515" spans="13:14" ht="12.75">
      <c r="M515" s="1"/>
      <c r="N515" s="1"/>
    </row>
    <row r="516" spans="13:14" ht="12.75">
      <c r="M516" s="1"/>
      <c r="N516" s="1"/>
    </row>
    <row r="517" spans="13:14" ht="12.75">
      <c r="M517" s="1"/>
      <c r="N517" s="1"/>
    </row>
    <row r="518" spans="13:14" ht="12.75">
      <c r="M518" s="1"/>
      <c r="N518" s="1"/>
    </row>
    <row r="519" spans="13:14" ht="12.75">
      <c r="M519" s="1"/>
      <c r="N519" s="1"/>
    </row>
    <row r="520" spans="13:14" ht="12.75">
      <c r="M520" s="1"/>
      <c r="N520" s="1"/>
    </row>
    <row r="521" spans="13:14" ht="12.75">
      <c r="M521" s="1"/>
      <c r="N521" s="1"/>
    </row>
    <row r="522" spans="13:14" ht="12.75">
      <c r="M522" s="1"/>
      <c r="N522" s="1"/>
    </row>
    <row r="523" spans="13:14" ht="12.75">
      <c r="M523" s="1"/>
      <c r="N523" s="1"/>
    </row>
    <row r="524" spans="13:14" ht="12.75">
      <c r="M524" s="1"/>
      <c r="N524" s="1"/>
    </row>
    <row r="525" spans="13:14" ht="12.75">
      <c r="M525" s="1"/>
      <c r="N525" s="1"/>
    </row>
    <row r="526" spans="13:14" ht="12.75">
      <c r="M526" s="1"/>
      <c r="N526" s="1"/>
    </row>
    <row r="527" spans="13:14" ht="12.75">
      <c r="M527" s="1"/>
      <c r="N527" s="1"/>
    </row>
    <row r="528" spans="13:14" ht="12.75">
      <c r="M528" s="1"/>
      <c r="N528" s="1"/>
    </row>
    <row r="529" spans="13:14" ht="12.75">
      <c r="M529" s="1"/>
      <c r="N529" s="1"/>
    </row>
    <row r="530" spans="13:14" ht="12.75">
      <c r="M530" s="1"/>
      <c r="N530" s="1"/>
    </row>
    <row r="531" spans="13:14" ht="12.75">
      <c r="M531" s="1"/>
      <c r="N531" s="1"/>
    </row>
    <row r="532" spans="13:14" ht="12.75">
      <c r="M532" s="1"/>
      <c r="N532" s="1"/>
    </row>
    <row r="533" spans="13:14" ht="12.75">
      <c r="M533" s="1"/>
      <c r="N533" s="1"/>
    </row>
    <row r="534" spans="13:14" ht="12.75">
      <c r="M534" s="1"/>
      <c r="N534" s="1"/>
    </row>
    <row r="535" spans="13:14" ht="12.75">
      <c r="M535" s="1"/>
      <c r="N535" s="1"/>
    </row>
    <row r="536" spans="13:14" ht="12.75">
      <c r="M536" s="1"/>
      <c r="N536" s="1"/>
    </row>
    <row r="537" spans="13:14" ht="12.75">
      <c r="M537" s="1"/>
      <c r="N537" s="1"/>
    </row>
    <row r="538" spans="13:14" ht="12.75">
      <c r="M538" s="1"/>
      <c r="N538" s="1"/>
    </row>
    <row r="539" spans="13:14" ht="12.75">
      <c r="M539" s="1"/>
      <c r="N539" s="1"/>
    </row>
    <row r="540" spans="13:14" ht="12.75">
      <c r="M540" s="1"/>
      <c r="N540" s="1"/>
    </row>
    <row r="541" spans="13:14" ht="12.75">
      <c r="M541" s="1"/>
      <c r="N541" s="1"/>
    </row>
    <row r="542" spans="13:14" ht="12.75">
      <c r="M542" s="1"/>
      <c r="N542" s="1"/>
    </row>
    <row r="543" spans="13:14" ht="12.75">
      <c r="M543" s="1"/>
      <c r="N543" s="1"/>
    </row>
    <row r="544" spans="13:14" ht="12.75">
      <c r="M544" s="1"/>
      <c r="N544" s="1"/>
    </row>
    <row r="545" spans="13:14" ht="12.75">
      <c r="M545" s="1"/>
      <c r="N545" s="1"/>
    </row>
    <row r="546" spans="13:14" ht="12.75">
      <c r="M546" s="1"/>
      <c r="N546" s="1"/>
    </row>
    <row r="547" spans="13:14" ht="12.75">
      <c r="M547" s="1"/>
      <c r="N547" s="1"/>
    </row>
    <row r="548" spans="13:14" ht="12.75">
      <c r="M548" s="1"/>
      <c r="N548" s="1"/>
    </row>
    <row r="549" spans="13:14" ht="12.75">
      <c r="M549" s="1"/>
      <c r="N549" s="1"/>
    </row>
    <row r="550" spans="13:14" ht="12.75">
      <c r="M550" s="1"/>
      <c r="N550" s="1"/>
    </row>
    <row r="551" spans="13:14" ht="12.75">
      <c r="M551" s="1"/>
      <c r="N551" s="1"/>
    </row>
    <row r="552" spans="13:14" ht="12.75">
      <c r="M552" s="1"/>
      <c r="N552" s="1"/>
    </row>
    <row r="553" spans="13:14" ht="12.75">
      <c r="M553" s="1"/>
      <c r="N553" s="1"/>
    </row>
    <row r="554" spans="13:14" ht="12.75">
      <c r="M554" s="1"/>
      <c r="N554" s="1"/>
    </row>
    <row r="555" spans="13:14" ht="12.75">
      <c r="M555" s="1"/>
      <c r="N555" s="1"/>
    </row>
    <row r="556" spans="13:14" ht="12.75">
      <c r="M556" s="1"/>
      <c r="N556" s="1"/>
    </row>
    <row r="557" spans="13:14" ht="12.75">
      <c r="M557" s="1"/>
      <c r="N557" s="1"/>
    </row>
    <row r="558" spans="13:14" ht="12.75">
      <c r="M558" s="1"/>
      <c r="N558" s="1"/>
    </row>
    <row r="559" spans="13:14" ht="12.75">
      <c r="M559" s="1"/>
      <c r="N559" s="1"/>
    </row>
    <row r="560" spans="13:14" ht="12.75">
      <c r="M560" s="1"/>
      <c r="N560" s="1"/>
    </row>
    <row r="561" spans="13:14" ht="12.75">
      <c r="M561" s="1"/>
      <c r="N561" s="1"/>
    </row>
    <row r="562" spans="13:14" ht="12.75">
      <c r="M562" s="1"/>
      <c r="N562" s="1"/>
    </row>
    <row r="563" spans="13:14" ht="12.75">
      <c r="M563" s="1"/>
      <c r="N563" s="1"/>
    </row>
    <row r="564" spans="13:14" ht="12.75">
      <c r="M564" s="1"/>
      <c r="N564" s="1"/>
    </row>
    <row r="565" spans="13:14" ht="12.75">
      <c r="M565" s="1"/>
      <c r="N565" s="1"/>
    </row>
    <row r="566" spans="13:14" ht="12.75">
      <c r="M566" s="1"/>
      <c r="N566" s="1"/>
    </row>
    <row r="567" spans="13:14" ht="12.75">
      <c r="M567" s="1"/>
      <c r="N567" s="1"/>
    </row>
    <row r="568" spans="13:14" ht="12.75">
      <c r="M568" s="1"/>
      <c r="N568" s="1"/>
    </row>
    <row r="569" spans="13:14" ht="12.75">
      <c r="M569" s="1"/>
      <c r="N569" s="1"/>
    </row>
    <row r="570" spans="13:14" ht="12.75">
      <c r="M570" s="1"/>
      <c r="N570" s="1"/>
    </row>
    <row r="571" spans="13:14" ht="12.75">
      <c r="M571" s="1"/>
      <c r="N571" s="1"/>
    </row>
    <row r="572" spans="13:14" ht="12.75">
      <c r="M572" s="1"/>
      <c r="N572" s="1"/>
    </row>
    <row r="573" spans="13:14" ht="12.75">
      <c r="M573" s="1"/>
      <c r="N573" s="1"/>
    </row>
    <row r="574" spans="13:14" ht="12.75">
      <c r="M574" s="1"/>
      <c r="N574" s="1"/>
    </row>
    <row r="575" spans="13:14" ht="12.75">
      <c r="M575" s="1"/>
      <c r="N575" s="1"/>
    </row>
    <row r="576" spans="13:14" ht="12.75">
      <c r="M576" s="1"/>
      <c r="N576" s="1"/>
    </row>
    <row r="577" spans="13:14" ht="12.75">
      <c r="M577" s="1"/>
      <c r="N577" s="1"/>
    </row>
    <row r="578" spans="13:14" ht="12.75">
      <c r="M578" s="1"/>
      <c r="N578" s="1"/>
    </row>
    <row r="579" spans="13:14" ht="12.75">
      <c r="M579" s="1"/>
      <c r="N579" s="1"/>
    </row>
    <row r="580" spans="13:14" ht="12.75">
      <c r="M580" s="1"/>
      <c r="N580" s="1"/>
    </row>
    <row r="581" spans="13:14" ht="12.75">
      <c r="M581" s="1"/>
      <c r="N581" s="1"/>
    </row>
    <row r="582" spans="13:14" ht="12.75">
      <c r="M582" s="1"/>
      <c r="N582" s="1"/>
    </row>
    <row r="583" spans="13:14" ht="12.75">
      <c r="M583" s="1"/>
      <c r="N583" s="1"/>
    </row>
    <row r="584" spans="13:14" ht="12.75">
      <c r="M584" s="1"/>
      <c r="N584" s="1"/>
    </row>
    <row r="585" spans="13:14" ht="12.75">
      <c r="M585" s="1"/>
      <c r="N585" s="1"/>
    </row>
    <row r="586" spans="13:14" ht="12.75">
      <c r="M586" s="1"/>
      <c r="N586" s="1"/>
    </row>
    <row r="587" spans="13:14" ht="12.75">
      <c r="M587" s="1"/>
      <c r="N587" s="1"/>
    </row>
    <row r="588" spans="13:14" ht="12.75">
      <c r="M588" s="1"/>
      <c r="N588" s="1"/>
    </row>
    <row r="589" spans="13:14" ht="12.75">
      <c r="M589" s="1"/>
      <c r="N589" s="1"/>
    </row>
    <row r="590" spans="13:14" ht="12.75">
      <c r="M590" s="1"/>
      <c r="N590" s="1"/>
    </row>
    <row r="591" spans="13:14" ht="12.75">
      <c r="M591" s="1"/>
      <c r="N591" s="1"/>
    </row>
    <row r="592" spans="13:14" ht="12.75">
      <c r="M592" s="1"/>
      <c r="N592" s="1"/>
    </row>
    <row r="593" spans="13:14" ht="12.75">
      <c r="M593" s="1"/>
      <c r="N593" s="1"/>
    </row>
    <row r="594" spans="13:14" ht="12.75">
      <c r="M594" s="1"/>
      <c r="N594" s="1"/>
    </row>
    <row r="595" spans="13:14" ht="12.75">
      <c r="M595" s="1"/>
      <c r="N595" s="1"/>
    </row>
    <row r="596" spans="13:14" ht="12.75">
      <c r="M596" s="1"/>
      <c r="N596" s="1"/>
    </row>
    <row r="597" spans="13:14" ht="12.75">
      <c r="M597" s="1"/>
      <c r="N597" s="1"/>
    </row>
    <row r="598" spans="13:14" ht="12.75">
      <c r="M598" s="1"/>
      <c r="N598" s="1"/>
    </row>
    <row r="599" spans="13:14" ht="12.75">
      <c r="M599" s="1"/>
      <c r="N599" s="1"/>
    </row>
    <row r="600" spans="13:14" ht="12.75">
      <c r="M600" s="1"/>
      <c r="N600" s="1"/>
    </row>
    <row r="601" spans="13:14" ht="12.75">
      <c r="M601" s="1"/>
      <c r="N601" s="1"/>
    </row>
    <row r="602" spans="13:14" ht="12.75">
      <c r="M602" s="1"/>
      <c r="N602" s="1"/>
    </row>
    <row r="603" spans="13:14" ht="12.75">
      <c r="M603" s="1"/>
      <c r="N603" s="1"/>
    </row>
    <row r="604" spans="13:14" ht="12.75">
      <c r="M604" s="1"/>
      <c r="N604" s="1"/>
    </row>
    <row r="605" spans="13:14" ht="12.75">
      <c r="M605" s="1"/>
      <c r="N605" s="1"/>
    </row>
    <row r="606" spans="13:14" ht="12.75">
      <c r="M606" s="1"/>
      <c r="N606" s="1"/>
    </row>
    <row r="607" spans="13:14" ht="12.75">
      <c r="M607" s="1"/>
      <c r="N607" s="1"/>
    </row>
    <row r="608" spans="13:14" ht="12.75">
      <c r="M608" s="1"/>
      <c r="N608" s="1"/>
    </row>
    <row r="609" spans="13:14" ht="12.75">
      <c r="M609" s="1"/>
      <c r="N609" s="1"/>
    </row>
    <row r="610" spans="13:14" ht="12.75">
      <c r="M610" s="1"/>
      <c r="N610" s="1"/>
    </row>
    <row r="611" spans="13:14" ht="12.75">
      <c r="M611" s="1"/>
      <c r="N611" s="1"/>
    </row>
    <row r="612" spans="13:14" ht="12.75">
      <c r="M612" s="1"/>
      <c r="N612" s="1"/>
    </row>
    <row r="613" spans="13:14" ht="12.75">
      <c r="M613" s="1"/>
      <c r="N613" s="1"/>
    </row>
    <row r="614" spans="13:14" ht="12.75">
      <c r="M614" s="1"/>
      <c r="N614" s="1"/>
    </row>
    <row r="615" spans="13:14" ht="12.75">
      <c r="M615" s="1"/>
      <c r="N615" s="1"/>
    </row>
    <row r="616" spans="13:14" ht="12.75">
      <c r="M616" s="1"/>
      <c r="N616" s="1"/>
    </row>
    <row r="617" spans="13:14" ht="12.75">
      <c r="M617" s="1"/>
      <c r="N617" s="1"/>
    </row>
    <row r="618" spans="13:14" ht="12.75">
      <c r="M618" s="1"/>
      <c r="N618" s="1"/>
    </row>
    <row r="619" spans="13:14" ht="12.75">
      <c r="M619" s="1"/>
      <c r="N619" s="1"/>
    </row>
    <row r="620" spans="13:14" ht="12.75">
      <c r="M620" s="1"/>
      <c r="N620" s="1"/>
    </row>
    <row r="621" spans="13:14" ht="12.75">
      <c r="M621" s="1"/>
      <c r="N621" s="1"/>
    </row>
    <row r="622" spans="13:14" ht="12.75">
      <c r="M622" s="1"/>
      <c r="N622" s="1"/>
    </row>
    <row r="623" spans="13:14" ht="12.75">
      <c r="M623" s="1"/>
      <c r="N623" s="1"/>
    </row>
    <row r="624" spans="13:14" ht="12.75">
      <c r="M624" s="1"/>
      <c r="N624" s="1"/>
    </row>
    <row r="625" spans="13:14" ht="12.75">
      <c r="M625" s="1"/>
      <c r="N625" s="1"/>
    </row>
    <row r="626" spans="13:14" ht="12.75">
      <c r="M626" s="1"/>
      <c r="N626" s="1"/>
    </row>
    <row r="627" spans="13:14" ht="12.75">
      <c r="M627" s="1"/>
      <c r="N627" s="1"/>
    </row>
    <row r="628" spans="13:14" ht="12.75">
      <c r="M628" s="1"/>
      <c r="N628" s="1"/>
    </row>
    <row r="629" spans="13:14" ht="12.75">
      <c r="M629" s="1"/>
      <c r="N629" s="1"/>
    </row>
    <row r="630" spans="13:14" ht="12.75">
      <c r="M630" s="1"/>
      <c r="N630" s="1"/>
    </row>
    <row r="631" spans="13:14" ht="12.75">
      <c r="M631" s="1"/>
      <c r="N631" s="1"/>
    </row>
    <row r="632" spans="13:14" ht="12.75">
      <c r="M632" s="1"/>
      <c r="N632" s="1"/>
    </row>
    <row r="633" spans="13:14" ht="12.75">
      <c r="M633" s="1"/>
      <c r="N633" s="1"/>
    </row>
    <row r="634" spans="13:14" ht="12.75">
      <c r="M634" s="1"/>
      <c r="N634" s="1"/>
    </row>
    <row r="635" spans="13:14" ht="12.75">
      <c r="M635" s="1"/>
      <c r="N635" s="1"/>
    </row>
    <row r="636" spans="13:14" ht="12.75">
      <c r="M636" s="1"/>
      <c r="N636" s="1"/>
    </row>
    <row r="637" spans="13:14" ht="12.75">
      <c r="M637" s="1"/>
      <c r="N637" s="1"/>
    </row>
    <row r="638" spans="13:14" ht="12.75">
      <c r="M638" s="1"/>
      <c r="N638" s="1"/>
    </row>
    <row r="639" spans="13:14" ht="12.75">
      <c r="M639" s="1"/>
      <c r="N639" s="1"/>
    </row>
    <row r="640" spans="13:14" ht="12.75">
      <c r="M640" s="1"/>
      <c r="N640" s="1"/>
    </row>
    <row r="641" spans="13:14" ht="12.75">
      <c r="M641" s="1"/>
      <c r="N641" s="1"/>
    </row>
    <row r="642" spans="13:14" ht="12.75">
      <c r="M642" s="1"/>
      <c r="N642" s="1"/>
    </row>
    <row r="643" spans="13:14" ht="12.75">
      <c r="M643" s="1"/>
      <c r="N643" s="1"/>
    </row>
    <row r="644" spans="13:14" ht="12.75">
      <c r="M644" s="1"/>
      <c r="N644" s="1"/>
    </row>
    <row r="645" spans="13:14" ht="12.75">
      <c r="M645" s="1"/>
      <c r="N645" s="1"/>
    </row>
    <row r="646" spans="13:14" ht="12.75">
      <c r="M646" s="1"/>
      <c r="N646" s="1"/>
    </row>
    <row r="647" spans="13:14" ht="12.75">
      <c r="M647" s="1"/>
      <c r="N647" s="1"/>
    </row>
    <row r="648" spans="13:14" ht="12.75">
      <c r="M648" s="1"/>
      <c r="N648" s="1"/>
    </row>
    <row r="649" spans="13:14" ht="12.75">
      <c r="M649" s="1"/>
      <c r="N649" s="1"/>
    </row>
    <row r="650" spans="13:14" ht="12.75">
      <c r="M650" s="1"/>
      <c r="N650" s="1"/>
    </row>
    <row r="651" spans="13:14" ht="12.75">
      <c r="M651" s="1"/>
      <c r="N651" s="1"/>
    </row>
    <row r="652" spans="13:14" ht="12.75">
      <c r="M652" s="1"/>
      <c r="N652" s="1"/>
    </row>
    <row r="653" spans="13:14" ht="12.75">
      <c r="M653" s="1"/>
      <c r="N653" s="1"/>
    </row>
    <row r="654" spans="13:14" ht="12.75">
      <c r="M654" s="1"/>
      <c r="N654" s="1"/>
    </row>
    <row r="655" spans="13:14" ht="12.75">
      <c r="M655" s="1"/>
      <c r="N655" s="1"/>
    </row>
    <row r="656" spans="13:14" ht="12.75">
      <c r="M656" s="1"/>
      <c r="N656" s="1"/>
    </row>
    <row r="657" spans="13:14" ht="12.75">
      <c r="M657" s="1"/>
      <c r="N657" s="1"/>
    </row>
    <row r="658" spans="13:14" ht="12.75">
      <c r="M658" s="1"/>
      <c r="N658" s="1"/>
    </row>
    <row r="659" spans="13:14" ht="12.75">
      <c r="M659" s="1"/>
      <c r="N659" s="1"/>
    </row>
    <row r="660" spans="13:14" ht="12.75">
      <c r="M660" s="1"/>
      <c r="N660" s="1"/>
    </row>
    <row r="661" spans="13:14" ht="12.75">
      <c r="M661" s="1"/>
      <c r="N661" s="1"/>
    </row>
    <row r="662" spans="13:14" ht="12.75">
      <c r="M662" s="1"/>
      <c r="N662" s="1"/>
    </row>
    <row r="663" spans="13:14" ht="12.75">
      <c r="M663" s="1"/>
      <c r="N663" s="1"/>
    </row>
    <row r="664" spans="13:14" ht="12.75">
      <c r="M664" s="1"/>
      <c r="N664" s="1"/>
    </row>
    <row r="665" spans="13:14" ht="12.75">
      <c r="M665" s="1"/>
      <c r="N665" s="1"/>
    </row>
    <row r="666" spans="13:14" ht="12.75">
      <c r="M666" s="1"/>
      <c r="N666" s="1"/>
    </row>
    <row r="667" spans="13:14" ht="12.75">
      <c r="M667" s="1"/>
      <c r="N667" s="1"/>
    </row>
    <row r="668" spans="13:14" ht="12.75">
      <c r="M668" s="1"/>
      <c r="N668" s="1"/>
    </row>
    <row r="669" spans="13:14" ht="12.75">
      <c r="M669" s="1"/>
      <c r="N669" s="1"/>
    </row>
    <row r="670" spans="13:14" ht="12.75">
      <c r="M670" s="1"/>
      <c r="N670" s="1"/>
    </row>
    <row r="671" spans="13:14" ht="12.75">
      <c r="M671" s="1"/>
      <c r="N671" s="1"/>
    </row>
    <row r="672" spans="13:14" ht="12.75">
      <c r="M672" s="1"/>
      <c r="N672" s="1"/>
    </row>
    <row r="673" spans="13:14" ht="12.75">
      <c r="M673" s="1"/>
      <c r="N673" s="1"/>
    </row>
    <row r="674" spans="13:14" ht="12.75">
      <c r="M674" s="1"/>
      <c r="N674" s="1"/>
    </row>
    <row r="675" spans="13:14" ht="12.75">
      <c r="M675" s="1"/>
      <c r="N675" s="1"/>
    </row>
    <row r="676" spans="13:14" ht="12.75">
      <c r="M676" s="1"/>
      <c r="N676" s="1"/>
    </row>
    <row r="677" spans="13:14" ht="12.75">
      <c r="M677" s="1"/>
      <c r="N677" s="1"/>
    </row>
    <row r="678" spans="13:14" ht="12.75">
      <c r="M678" s="1"/>
      <c r="N678" s="1"/>
    </row>
    <row r="679" spans="13:14" ht="12.75">
      <c r="M679" s="1"/>
      <c r="N679" s="1"/>
    </row>
    <row r="680" spans="13:14" ht="12.75">
      <c r="M680" s="1"/>
      <c r="N680" s="1"/>
    </row>
    <row r="681" spans="13:14" ht="12.75">
      <c r="M681" s="1"/>
      <c r="N681" s="1"/>
    </row>
    <row r="682" spans="13:14" ht="12.75">
      <c r="M682" s="1"/>
      <c r="N682" s="1"/>
    </row>
    <row r="683" spans="13:14" ht="12.75">
      <c r="M683" s="1"/>
      <c r="N683" s="1"/>
    </row>
    <row r="684" spans="13:14" ht="12.75">
      <c r="M684" s="1"/>
      <c r="N684" s="1"/>
    </row>
    <row r="685" spans="13:14" ht="12.75">
      <c r="M685" s="1"/>
      <c r="N685" s="1"/>
    </row>
    <row r="686" spans="13:14" ht="12.75">
      <c r="M686" s="1"/>
      <c r="N686" s="1"/>
    </row>
    <row r="687" spans="13:14" ht="12.75">
      <c r="M687" s="1"/>
      <c r="N687" s="1"/>
    </row>
    <row r="688" spans="13:14" ht="12.75">
      <c r="M688" s="1"/>
      <c r="N688" s="1"/>
    </row>
    <row r="689" spans="13:14" ht="12.75">
      <c r="M689" s="1"/>
      <c r="N689" s="1"/>
    </row>
    <row r="690" spans="13:14" ht="12.75">
      <c r="M690" s="1"/>
      <c r="N690" s="1"/>
    </row>
    <row r="691" spans="13:14" ht="12.75">
      <c r="M691" s="1"/>
      <c r="N691" s="1"/>
    </row>
    <row r="692" spans="13:14" ht="12.75">
      <c r="M692" s="1"/>
      <c r="N692" s="1"/>
    </row>
    <row r="693" spans="13:14" ht="12.75">
      <c r="M693" s="1"/>
      <c r="N693" s="1"/>
    </row>
    <row r="694" spans="13:14" ht="12.75">
      <c r="M694" s="1"/>
      <c r="N694" s="1"/>
    </row>
    <row r="695" spans="13:14" ht="12.75">
      <c r="M695" s="1"/>
      <c r="N695" s="1"/>
    </row>
    <row r="696" spans="13:14" ht="12.75">
      <c r="M696" s="1"/>
      <c r="N696" s="1"/>
    </row>
    <row r="697" spans="13:14" ht="12.75">
      <c r="M697" s="1"/>
      <c r="N697" s="1"/>
    </row>
    <row r="698" spans="13:14" ht="12.75">
      <c r="M698" s="1"/>
      <c r="N698" s="1"/>
    </row>
    <row r="699" spans="13:14" ht="12.75">
      <c r="M699" s="1"/>
      <c r="N699" s="1"/>
    </row>
    <row r="700" spans="13:14" ht="12.75">
      <c r="M700" s="1"/>
      <c r="N700" s="1"/>
    </row>
    <row r="701" spans="13:14" ht="12.75">
      <c r="M701" s="1"/>
      <c r="N701" s="1"/>
    </row>
    <row r="702" spans="13:14" ht="12.75">
      <c r="M702" s="1"/>
      <c r="N702" s="1"/>
    </row>
    <row r="703" spans="13:14" ht="12.75">
      <c r="M703" s="1"/>
      <c r="N703" s="1"/>
    </row>
    <row r="704" spans="13:14" ht="12.75">
      <c r="M704" s="1"/>
      <c r="N704" s="1"/>
    </row>
    <row r="705" spans="13:14" ht="12.75">
      <c r="M705" s="1"/>
      <c r="N705" s="1"/>
    </row>
    <row r="706" spans="13:14" ht="12.75">
      <c r="M706" s="1"/>
      <c r="N706" s="1"/>
    </row>
    <row r="707" spans="13:14" ht="12.75">
      <c r="M707" s="1"/>
      <c r="N707" s="1"/>
    </row>
    <row r="708" spans="13:14" ht="12.75">
      <c r="M708" s="1"/>
      <c r="N708" s="1"/>
    </row>
    <row r="709" spans="13:14" ht="12.75">
      <c r="M709" s="1"/>
      <c r="N709" s="1"/>
    </row>
    <row r="710" spans="13:14" ht="12.75">
      <c r="M710" s="1"/>
      <c r="N710" s="1"/>
    </row>
    <row r="711" spans="13:14" ht="12.75">
      <c r="M711" s="1"/>
      <c r="N711" s="1"/>
    </row>
    <row r="712" spans="13:14" ht="12.75">
      <c r="M712" s="1"/>
      <c r="N712" s="1"/>
    </row>
    <row r="713" spans="13:14" ht="12.75">
      <c r="M713" s="1"/>
      <c r="N713" s="1"/>
    </row>
    <row r="714" spans="13:14" ht="12.75">
      <c r="M714" s="1"/>
      <c r="N714" s="1"/>
    </row>
    <row r="715" spans="13:14" ht="12.75">
      <c r="M715" s="1"/>
      <c r="N715" s="1"/>
    </row>
    <row r="716" spans="13:14" ht="12.75">
      <c r="M716" s="1"/>
      <c r="N716" s="1"/>
    </row>
    <row r="717" spans="13:14" ht="12.75">
      <c r="M717" s="1"/>
      <c r="N717" s="1"/>
    </row>
    <row r="718" spans="13:14" ht="12.75">
      <c r="M718" s="1"/>
      <c r="N718" s="1"/>
    </row>
    <row r="719" spans="13:14" ht="12.75">
      <c r="M719" s="1"/>
      <c r="N719" s="1"/>
    </row>
    <row r="720" spans="13:14" ht="12.75">
      <c r="M720" s="1"/>
      <c r="N720" s="1"/>
    </row>
    <row r="721" spans="13:14" ht="12.75">
      <c r="M721" s="1"/>
      <c r="N721" s="1"/>
    </row>
    <row r="722" spans="13:14" ht="12.75">
      <c r="M722" s="1"/>
      <c r="N722" s="1"/>
    </row>
    <row r="723" spans="13:14" ht="12.75">
      <c r="M723" s="1"/>
      <c r="N723" s="1"/>
    </row>
    <row r="724" spans="13:14" ht="12.75">
      <c r="M724" s="1"/>
      <c r="N724" s="1"/>
    </row>
    <row r="725" spans="13:14" ht="12.75">
      <c r="M725" s="1"/>
      <c r="N725" s="1"/>
    </row>
    <row r="726" spans="13:14" ht="12.75">
      <c r="M726" s="1"/>
      <c r="N726" s="1"/>
    </row>
    <row r="727" spans="13:14" ht="12.75">
      <c r="M727" s="1"/>
      <c r="N727" s="1"/>
    </row>
    <row r="728" spans="13:14" ht="12.75">
      <c r="M728" s="1"/>
      <c r="N728" s="1"/>
    </row>
    <row r="729" spans="13:14" ht="12.75">
      <c r="M729" s="1"/>
      <c r="N729" s="1"/>
    </row>
    <row r="730" spans="13:14" ht="12.75">
      <c r="M730" s="1"/>
      <c r="N730" s="1"/>
    </row>
    <row r="731" spans="13:14" ht="12.75">
      <c r="M731" s="1"/>
      <c r="N731" s="1"/>
    </row>
    <row r="732" spans="13:14" ht="12.75">
      <c r="M732" s="1"/>
      <c r="N732" s="1"/>
    </row>
    <row r="733" spans="13:14" ht="12.75">
      <c r="M733" s="1"/>
      <c r="N733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2">
      <selection activeCell="A35" sqref="A35:G127"/>
    </sheetView>
  </sheetViews>
  <sheetFormatPr defaultColWidth="9.140625" defaultRowHeight="12.75"/>
  <cols>
    <col min="1" max="2" width="18.28125" style="0" customWidth="1"/>
    <col min="3" max="4" width="13.7109375" style="0" customWidth="1"/>
    <col min="5" max="7" width="18.28125" style="0" customWidth="1"/>
    <col min="8" max="9" width="21.7109375" style="0" customWidth="1"/>
  </cols>
  <sheetData>
    <row r="1" spans="1:7" ht="13.5" thickBot="1">
      <c r="A1" s="6" t="s">
        <v>1</v>
      </c>
      <c r="B1" s="7" t="s">
        <v>3</v>
      </c>
      <c r="C1" s="7" t="s">
        <v>2</v>
      </c>
      <c r="D1" s="7" t="s">
        <v>7</v>
      </c>
      <c r="E1" s="8" t="s">
        <v>4</v>
      </c>
      <c r="F1" s="8" t="s">
        <v>5</v>
      </c>
      <c r="G1" s="9" t="s">
        <v>6</v>
      </c>
    </row>
    <row r="2" spans="1:8" ht="12.75">
      <c r="A2" s="12" t="str">
        <f>IF(ISBLANK('Kombinált ranglista'!A2),"",'Kombinált ranglista'!A2)</f>
        <v>Berzéki Marcel</v>
      </c>
      <c r="B2" s="12" t="str">
        <f>IF(ISBLANK('Kombinált ranglista'!B2),"",'Kombinált ranglista'!B2)</f>
        <v>Gödöllő</v>
      </c>
      <c r="C2" s="13">
        <v>2859.18</v>
      </c>
      <c r="D2" s="13"/>
      <c r="E2" s="10">
        <f>IF(ISBLANK(C2),0,IF(MAX($C$2:$C$34)=C2,100,C2/(MAX($C$2:$C$34))*100))</f>
        <v>58.67295427122067</v>
      </c>
      <c r="F2" s="14"/>
      <c r="G2" s="10">
        <f>ROUND(E2+F2,2)</f>
        <v>58.67</v>
      </c>
      <c r="H2" s="11"/>
    </row>
    <row r="3" spans="1:7" ht="12.75">
      <c r="A3" s="12" t="str">
        <f>IF(ISBLANK('Kombinált ranglista'!A3),"",'Kombinált ranglista'!A3)</f>
        <v>Benyó Zoltán</v>
      </c>
      <c r="B3" s="12" t="str">
        <f>IF(ISBLANK('Kombinált ranglista'!B3),"",'Kombinált ranglista'!B3)</f>
        <v>Kazincbarcika</v>
      </c>
      <c r="C3" s="14"/>
      <c r="D3" s="14"/>
      <c r="E3" s="10">
        <f>IF(ISBLANK(C3),0,IF(MAX($C$2:$C$34)=C3,100,C3/(MAX($C$2:$C$34))*100))</f>
        <v>0</v>
      </c>
      <c r="F3" s="14"/>
      <c r="G3" s="10">
        <f aca="true" t="shared" si="0" ref="G3:G34">ROUND(E3+F3,2)</f>
        <v>0</v>
      </c>
    </row>
    <row r="4" spans="1:8" ht="12.75">
      <c r="A4" s="12" t="str">
        <f>IF(ISBLANK('Kombinált ranglista'!A4),"",'Kombinált ranglista'!A4)</f>
        <v>Bodnár Balázs</v>
      </c>
      <c r="B4" s="12" t="str">
        <f>IF(ISBLANK('Kombinált ranglista'!B4),"",'Kombinált ranglista'!B4)</f>
        <v>Miskolc</v>
      </c>
      <c r="C4" s="14">
        <v>4058.9</v>
      </c>
      <c r="D4" s="14"/>
      <c r="E4" s="10">
        <f>IF(ISBLANK(C4),0,IF(MAX($C$2:$C$34)=C4,100,C4/(MAX($C$2:$C$34))*100))</f>
        <v>83.29229152815057</v>
      </c>
      <c r="F4" s="14"/>
      <c r="G4" s="10">
        <f t="shared" si="0"/>
        <v>83.29</v>
      </c>
      <c r="H4" s="11"/>
    </row>
    <row r="5" spans="1:7" ht="12.75">
      <c r="A5" s="12" t="str">
        <f>IF(ISBLANK('Kombinált ranglista'!A5),"",'Kombinált ranglista'!A5)</f>
        <v>Nyúzó Péter</v>
      </c>
      <c r="B5" s="12" t="str">
        <f>IF(ISBLANK('Kombinált ranglista'!B5),"",'Kombinált ranglista'!B5)</f>
        <v>Kiskunfélegyháza</v>
      </c>
      <c r="C5" s="14"/>
      <c r="D5" s="14"/>
      <c r="E5" s="10">
        <f>IF(ISBLANK(C5),0,IF(MAX($C$2:$C$34)=C5,100,C5/(MAX($C$2:$C$34))*100))</f>
        <v>0</v>
      </c>
      <c r="F5" s="14"/>
      <c r="G5" s="10">
        <f t="shared" si="0"/>
        <v>0</v>
      </c>
    </row>
    <row r="6" spans="1:7" ht="12.75">
      <c r="A6" s="12" t="str">
        <f>IF(ISBLANK('Kombinált ranglista'!A6),"",'Kombinált ranglista'!A6)</f>
        <v>Dobránszky György</v>
      </c>
      <c r="B6" s="12" t="str">
        <f>IF(ISBLANK('Kombinált ranglista'!B6),"",'Kombinált ranglista'!B6)</f>
        <v>Nyíregyháza</v>
      </c>
      <c r="C6" s="14"/>
      <c r="D6" s="14"/>
      <c r="E6" s="10">
        <f>IF(ISBLANK(C6),0,IF(MAX($C$2:$C$34)=C6,100,C6/(MAX($C$2:$C$34))*100))</f>
        <v>0</v>
      </c>
      <c r="F6" s="14"/>
      <c r="G6" s="10">
        <f t="shared" si="0"/>
        <v>0</v>
      </c>
    </row>
    <row r="7" spans="1:7" ht="12.75">
      <c r="A7" s="12" t="str">
        <f>IF(ISBLANK('Kombinált ranglista'!A7),"",'Kombinált ranglista'!A7)</f>
        <v>Forgó József</v>
      </c>
      <c r="B7" s="12" t="str">
        <f>IF(ISBLANK('Kombinált ranglista'!B7),"",'Kombinált ranglista'!B7)</f>
        <v>Kiskunfélegyháza</v>
      </c>
      <c r="C7" s="14">
        <v>4140.4</v>
      </c>
      <c r="D7" s="14"/>
      <c r="E7" s="10">
        <f>IF(ISBLANK(C7),0,IF(MAX($C$2:$C$34)=C7,100,C7/(MAX($C$2:$C$34))*100))</f>
        <v>84.964745089348</v>
      </c>
      <c r="F7" s="14">
        <v>1</v>
      </c>
      <c r="G7" s="10">
        <f t="shared" si="0"/>
        <v>85.96</v>
      </c>
    </row>
    <row r="8" spans="1:7" ht="12.75">
      <c r="A8" s="12" t="str">
        <f>IF(ISBLANK('Kombinált ranglista'!A8),"",'Kombinált ranglista'!A8)</f>
        <v>Görög György</v>
      </c>
      <c r="B8" s="12" t="str">
        <f>IF(ISBLANK('Kombinált ranglista'!B8),"",'Kombinált ranglista'!B8)</f>
        <v>Szeged</v>
      </c>
      <c r="C8" s="14">
        <v>4210.19</v>
      </c>
      <c r="D8" s="14"/>
      <c r="E8" s="10">
        <f>IF(ISBLANK(C8),0,IF(MAX($C$2:$C$34)=C8,100,C8/(MAX($C$2:$C$34))*100))</f>
        <v>86.39689888120039</v>
      </c>
      <c r="F8" s="14">
        <v>2</v>
      </c>
      <c r="G8" s="10">
        <f t="shared" si="0"/>
        <v>88.4</v>
      </c>
    </row>
    <row r="9" spans="1:7" ht="12.75">
      <c r="A9" s="12" t="str">
        <f>IF(ISBLANK('Kombinált ranglista'!A9),"",'Kombinált ranglista'!A9)</f>
        <v>Juhász Miklós</v>
      </c>
      <c r="B9" s="12" t="str">
        <f>IF(ISBLANK('Kombinált ranglista'!B9),"",'Kombinált ranglista'!B9)</f>
        <v>Kazincbarcika</v>
      </c>
      <c r="C9" s="14"/>
      <c r="D9" s="14"/>
      <c r="E9" s="10">
        <f>IF(ISBLANK(C9),0,IF(MAX($C$2:$C$34)=C9,100,C9/(MAX($C$2:$C$34))*100))</f>
        <v>0</v>
      </c>
      <c r="F9" s="14"/>
      <c r="G9" s="10">
        <f t="shared" si="0"/>
        <v>0</v>
      </c>
    </row>
    <row r="10" spans="1:7" ht="12.75">
      <c r="A10" s="12" t="str">
        <f>IF(ISBLANK('Kombinált ranglista'!A10),"",'Kombinált ranglista'!A10)</f>
        <v>Kántor Gergő</v>
      </c>
      <c r="B10" s="12" t="str">
        <f>IF(ISBLANK('Kombinált ranglista'!B10),"",'Kombinált ranglista'!B10)</f>
        <v>Nyíregyháza</v>
      </c>
      <c r="C10" s="15">
        <v>4348.79</v>
      </c>
      <c r="D10" s="14"/>
      <c r="E10" s="10">
        <f>IF(ISBLANK(C10),0,IF(MAX($C$2:$C$34)=C10,100,C10/(MAX($C$2:$C$34))*100))</f>
        <v>89.2410959803656</v>
      </c>
      <c r="F10" s="14">
        <v>3</v>
      </c>
      <c r="G10" s="10">
        <f t="shared" si="0"/>
        <v>92.24</v>
      </c>
    </row>
    <row r="11" spans="1:8" ht="12.75">
      <c r="A11" s="12" t="str">
        <f>IF(ISBLANK('Kombinált ranglista'!A11),"",'Kombinált ranglista'!A11)</f>
        <v>Kornó István</v>
      </c>
      <c r="B11" s="12" t="str">
        <f>IF(ISBLANK('Kombinált ranglista'!B11),"",'Kombinált ranglista'!B11)</f>
        <v>Budapest</v>
      </c>
      <c r="C11" s="14"/>
      <c r="D11" s="14"/>
      <c r="E11" s="10">
        <f>IF(ISBLANK(C11),0,IF(MAX($C$2:$C$34)=C11,100,C11/(MAX($C$2:$C$34))*100))</f>
        <v>0</v>
      </c>
      <c r="F11" s="14"/>
      <c r="G11" s="10">
        <f t="shared" si="0"/>
        <v>0</v>
      </c>
      <c r="H11" s="11"/>
    </row>
    <row r="12" spans="1:7" ht="12.75">
      <c r="A12" s="12" t="str">
        <f>IF(ISBLANK('Kombinált ranglista'!A12),"",'Kombinált ranglista'!A12)</f>
        <v>Köteles Ádám</v>
      </c>
      <c r="B12" s="12" t="str">
        <f>IF(ISBLANK('Kombinált ranglista'!B12),"",'Kombinált ranglista'!B12)</f>
        <v>Miskolc</v>
      </c>
      <c r="C12" s="14">
        <v>4693</v>
      </c>
      <c r="D12" s="14"/>
      <c r="E12" s="10">
        <f>IF(ISBLANK(C12),0,IF(MAX($C$2:$C$34)=C12,100,C12/(MAX($C$2:$C$34))*100))</f>
        <v>96.30459586134437</v>
      </c>
      <c r="F12" s="14">
        <v>7</v>
      </c>
      <c r="G12" s="10">
        <f t="shared" si="0"/>
        <v>103.3</v>
      </c>
    </row>
    <row r="13" spans="1:7" ht="12.75">
      <c r="A13" s="12" t="str">
        <f>IF(ISBLANK('Kombinált ranglista'!A13),"",'Kombinált ranglista'!A13)</f>
        <v>Máté Béla</v>
      </c>
      <c r="B13" s="12" t="str">
        <f>IF(ISBLANK('Kombinált ranglista'!B13),"",'Kombinált ranglista'!B13)</f>
        <v>Miskolc</v>
      </c>
      <c r="C13" s="14">
        <v>4686.61</v>
      </c>
      <c r="D13" s="14"/>
      <c r="E13" s="10">
        <f>IF(ISBLANK(C13),0,IF(MAX($C$2:$C$34)=C13,100,C13/(MAX($C$2:$C$34))*100))</f>
        <v>96.17346729378544</v>
      </c>
      <c r="F13" s="14">
        <v>6</v>
      </c>
      <c r="G13" s="10">
        <f t="shared" si="0"/>
        <v>102.17</v>
      </c>
    </row>
    <row r="14" spans="1:7" ht="12.75">
      <c r="A14" s="12" t="str">
        <f>IF(ISBLANK('Kombinált ranglista'!A14),"",'Kombinált ranglista'!A14)</f>
        <v>Páskai Ferenc</v>
      </c>
      <c r="B14" s="12" t="str">
        <f>IF(ISBLANK('Kombinált ranglista'!B14),"",'Kombinált ranglista'!B14)</f>
        <v>Nyíregyháza</v>
      </c>
      <c r="C14" s="14">
        <v>602.7</v>
      </c>
      <c r="D14" s="14"/>
      <c r="E14" s="10">
        <f>IF(ISBLANK(C14),0,IF(MAX($C$2:$C$34)=C14,100,C14/(MAX($C$2:$C$34))*100))</f>
        <v>12.367947991824474</v>
      </c>
      <c r="F14" s="14"/>
      <c r="G14" s="10">
        <f t="shared" si="0"/>
        <v>12.37</v>
      </c>
    </row>
    <row r="15" spans="1:7" ht="12.75">
      <c r="A15" s="12" t="str">
        <f>IF(ISBLANK('Kombinált ranglista'!A15),"",'Kombinált ranglista'!A15)</f>
        <v>Posszert Gyula</v>
      </c>
      <c r="B15" s="12" t="str">
        <f>IF(ISBLANK('Kombinált ranglista'!B15),"",'Kombinált ranglista'!B15)</f>
        <v>Kiskunfélegyháza</v>
      </c>
      <c r="C15" s="14">
        <v>3530.21</v>
      </c>
      <c r="D15" s="14"/>
      <c r="E15" s="10">
        <f>IF(ISBLANK(C15),0,IF(MAX($C$2:$C$34)=C15,100,C15/(MAX($C$2:$C$34))*100))</f>
        <v>72.4430955371141</v>
      </c>
      <c r="F15" s="14"/>
      <c r="G15" s="10">
        <f t="shared" si="0"/>
        <v>72.44</v>
      </c>
    </row>
    <row r="16" spans="1:7" ht="12.75">
      <c r="A16" s="12" t="str">
        <f>IF(ISBLANK('Kombinált ranglista'!A16),"",'Kombinált ranglista'!A16)</f>
        <v>Rábel András</v>
      </c>
      <c r="B16" s="12" t="str">
        <f>IF(ISBLANK('Kombinált ranglista'!B16),"",'Kombinált ranglista'!B16)</f>
        <v>Szeged</v>
      </c>
      <c r="C16" s="14"/>
      <c r="D16" s="14"/>
      <c r="E16" s="10">
        <f>IF(ISBLANK(C16),0,IF(MAX($C$2:$C$34)=C16,100,C16/(MAX($C$2:$C$34))*100))</f>
        <v>0</v>
      </c>
      <c r="F16" s="14"/>
      <c r="G16" s="10">
        <f t="shared" si="0"/>
        <v>0</v>
      </c>
    </row>
    <row r="17" spans="1:7" ht="12.75">
      <c r="A17" s="12" t="str">
        <f>IF(ISBLANK('Kombinált ranglista'!A17),"",'Kombinált ranglista'!A17)</f>
        <v>Szokol Roland</v>
      </c>
      <c r="B17" s="12" t="str">
        <f>IF(ISBLANK('Kombinált ranglista'!B17),"",'Kombinált ranglista'!B17)</f>
        <v>Kazincbarcika</v>
      </c>
      <c r="C17" s="14"/>
      <c r="D17" s="14"/>
      <c r="E17" s="10">
        <f>IF(ISBLANK(C17),0,IF(MAX($C$2:$C$34)=C17,100,C17/(MAX($C$2:$C$34))*100))</f>
        <v>0</v>
      </c>
      <c r="F17" s="14"/>
      <c r="G17" s="10">
        <f t="shared" si="0"/>
        <v>0</v>
      </c>
    </row>
    <row r="18" spans="1:7" ht="12.75">
      <c r="A18" s="12" t="str">
        <f>IF(ISBLANK('Kombinált ranglista'!A18),"",'Kombinált ranglista'!A18)</f>
        <v>Varga Zoltán</v>
      </c>
      <c r="B18" s="12" t="str">
        <f>IF(ISBLANK('Kombinált ranglista'!B18),"",'Kombinált ranglista'!B18)</f>
        <v>Kazincbarcika</v>
      </c>
      <c r="C18" s="16">
        <v>4873.08</v>
      </c>
      <c r="D18" s="14"/>
      <c r="E18" s="10">
        <f>IF(ISBLANK(C18),0,IF(MAX($C$2:$C$34)=C18,100,C18/(MAX($C$2:$C$34))*100))</f>
        <v>100</v>
      </c>
      <c r="F18" s="14">
        <v>4</v>
      </c>
      <c r="G18" s="10">
        <f t="shared" si="0"/>
        <v>104</v>
      </c>
    </row>
    <row r="19" spans="1:7" ht="12.75">
      <c r="A19" s="12" t="str">
        <f>IF(ISBLANK('Kombinált ranglista'!A19),"",'Kombinált ranglista'!A19)</f>
        <v>Vörös Endre</v>
      </c>
      <c r="B19" s="12" t="str">
        <f>IF(ISBLANK('Kombinált ranglista'!B19),"",'Kombinált ranglista'!B19)</f>
        <v>Szeged</v>
      </c>
      <c r="C19" s="14">
        <v>4646</v>
      </c>
      <c r="D19" s="14"/>
      <c r="E19" s="10">
        <f>IF(ISBLANK(C19),0,IF(MAX($C$2:$C$34)=C19,100,C19/(MAX($C$2:$C$34))*100))</f>
        <v>95.34011343954953</v>
      </c>
      <c r="F19" s="14">
        <v>5</v>
      </c>
      <c r="G19" s="10">
        <f t="shared" si="0"/>
        <v>100.34</v>
      </c>
    </row>
    <row r="20" spans="1:7" ht="12.75">
      <c r="A20" s="12" t="str">
        <f>IF(ISBLANK('Kombinált ranglista'!A20),"",'Kombinált ranglista'!A20)</f>
        <v>Szeri András</v>
      </c>
      <c r="B20" s="12" t="str">
        <f>IF(ISBLANK('Kombinált ranglista'!B20),"",'Kombinált ranglista'!B20)</f>
        <v>Kiskunfélegyháza</v>
      </c>
      <c r="C20" s="14">
        <v>4829.51</v>
      </c>
      <c r="D20" s="14"/>
      <c r="E20" s="10">
        <f>IF(ISBLANK(C20),0,IF(MAX($C$2:$C$34)=C20,100,C20/(MAX($C$2:$C$34))*100))</f>
        <v>99.10590427409359</v>
      </c>
      <c r="F20" s="14">
        <v>10</v>
      </c>
      <c r="G20" s="10">
        <f t="shared" si="0"/>
        <v>109.11</v>
      </c>
    </row>
    <row r="21" spans="1:7" ht="12.75">
      <c r="A21" s="12" t="str">
        <f>IF(ISBLANK('Kombinált ranglista'!A21),"",'Kombinált ranglista'!A21)</f>
        <v>Szarka László</v>
      </c>
      <c r="B21" s="12" t="str">
        <f>IF(ISBLANK('Kombinált ranglista'!B21),"",'Kombinált ranglista'!B21)</f>
        <v>Budapest</v>
      </c>
      <c r="C21" s="14"/>
      <c r="D21" s="14"/>
      <c r="E21" s="10">
        <f>IF(ISBLANK(C21),0,IF(MAX($C$2:$C$34)=C21,100,C21/(MAX($C$2:$C$34))*100))</f>
        <v>0</v>
      </c>
      <c r="F21" s="14"/>
      <c r="G21" s="10">
        <f t="shared" si="0"/>
        <v>0</v>
      </c>
    </row>
    <row r="22" spans="1:7" ht="12.75">
      <c r="A22" s="12" t="str">
        <f>IF(ISBLANK('Kombinált ranglista'!A22),"",'Kombinált ranglista'!A22)</f>
        <v>Horváth János </v>
      </c>
      <c r="B22" s="12" t="str">
        <f>IF(ISBLANK('Kombinált ranglista'!B22),"",'Kombinált ranglista'!B22)</f>
        <v>Kiskunf.</v>
      </c>
      <c r="C22" s="14"/>
      <c r="D22" s="14"/>
      <c r="E22" s="10">
        <f>IF(ISBLANK(C22),0,IF(MAX($C$2:$C$34)=C22,100,C22/(MAX($C$2:$C$34))*100))</f>
        <v>0</v>
      </c>
      <c r="F22" s="14"/>
      <c r="G22" s="10">
        <f t="shared" si="0"/>
        <v>0</v>
      </c>
    </row>
    <row r="23" spans="1:7" ht="12.75">
      <c r="A23" s="12" t="str">
        <f>IF(ISBLANK('Kombinált ranglista'!A23),"",'Kombinált ranglista'!A23)</f>
        <v>Debreczeni Oszkár</v>
      </c>
      <c r="B23" s="12" t="str">
        <f>IF(ISBLANK('Kombinált ranglista'!B23),"",'Kombinált ranglista'!B23)</f>
        <v>Herend</v>
      </c>
      <c r="C23" s="14"/>
      <c r="D23" s="14"/>
      <c r="E23" s="10">
        <f>IF(ISBLANK(C23),0,IF(MAX($C$2:$C$34)=C23,100,C23/(MAX($C$2:$C$34))*100))</f>
        <v>0</v>
      </c>
      <c r="F23" s="14"/>
      <c r="G23" s="10">
        <f t="shared" si="0"/>
        <v>0</v>
      </c>
    </row>
    <row r="24" spans="1:7" ht="12.75">
      <c r="A24" s="12" t="str">
        <f>IF(ISBLANK('Kombinált ranglista'!A24),"",'Kombinált ranglista'!A24)</f>
        <v>Kaszap Imre</v>
      </c>
      <c r="B24" s="12" t="str">
        <f>IF(ISBLANK('Kombinált ranglista'!B24),"",'Kombinált ranglista'!B24)</f>
        <v>Kiskunhalas</v>
      </c>
      <c r="C24" s="14">
        <v>3556.81</v>
      </c>
      <c r="D24" s="14"/>
      <c r="E24" s="10">
        <f>IF(ISBLANK(C24),0,IF(MAX($C$2:$C$34)=C24,100,C24/(MAX($C$2:$C$34))*100))</f>
        <v>72.9889515460448</v>
      </c>
      <c r="F24" s="14"/>
      <c r="G24" s="10">
        <f t="shared" si="0"/>
        <v>72.99</v>
      </c>
    </row>
    <row r="25" spans="1:7" ht="12.75">
      <c r="A25" s="12" t="str">
        <f>IF(ISBLANK('Kombinált ranglista'!A25),"",'Kombinált ranglista'!A25)</f>
        <v>Megyeri László</v>
      </c>
      <c r="B25" s="12" t="str">
        <f>IF(ISBLANK('Kombinált ranglista'!B25),"",'Kombinált ranglista'!B25)</f>
        <v>Miskolc</v>
      </c>
      <c r="C25" s="14">
        <v>4787.63</v>
      </c>
      <c r="D25" s="14"/>
      <c r="E25" s="10">
        <f>IF(ISBLANK(C25),0,IF(MAX($C$2:$C$34)=C25,100,C25/(MAX($C$2:$C$34))*100))</f>
        <v>98.24648887356662</v>
      </c>
      <c r="F25" s="14">
        <v>8</v>
      </c>
      <c r="G25" s="10">
        <f t="shared" si="0"/>
        <v>106.25</v>
      </c>
    </row>
    <row r="26" spans="1:7" ht="12.75">
      <c r="A26" s="12" t="str">
        <f>IF(ISBLANK('Kombinált ranglista'!A26),"",'Kombinált ranglista'!A26)</f>
        <v>Oroszi Tibor</v>
      </c>
      <c r="B26" s="12" t="str">
        <f>IF(ISBLANK('Kombinált ranglista'!B26),"",'Kombinált ranglista'!B26)</f>
        <v>Nagykáta</v>
      </c>
      <c r="C26" s="14"/>
      <c r="D26" s="14"/>
      <c r="E26" s="10">
        <f>IF(ISBLANK(C26),0,IF(MAX($C$2:$C$34)=C26,100,C26/(MAX($C$2:$C$34))*100))</f>
        <v>0</v>
      </c>
      <c r="F26" s="14"/>
      <c r="G26" s="10">
        <f t="shared" si="0"/>
        <v>0</v>
      </c>
    </row>
    <row r="27" spans="1:7" ht="12.75">
      <c r="A27" s="12" t="str">
        <f>IF(ISBLANK('Kombinált ranglista'!A27),"",'Kombinált ranglista'!A27)</f>
        <v>Viraszkó Pál </v>
      </c>
      <c r="B27" s="12" t="str">
        <f>IF(ISBLANK('Kombinált ranglista'!B27),"",'Kombinált ranglista'!B27)</f>
        <v>Nyíregyháza</v>
      </c>
      <c r="C27" s="14"/>
      <c r="D27" s="14"/>
      <c r="E27" s="10">
        <f>IF(ISBLANK(C27),0,IF(MAX($C$2:$C$34)=C27,100,C27/(MAX($C$2:$C$34))*100))</f>
        <v>0</v>
      </c>
      <c r="F27" s="14"/>
      <c r="G27" s="10">
        <f t="shared" si="0"/>
        <v>0</v>
      </c>
    </row>
    <row r="28" spans="1:7" ht="12.75">
      <c r="A28" s="12" t="str">
        <f>IF(ISBLANK('Kombinált ranglista'!A28),"",'Kombinált ranglista'!A28)</f>
        <v>Verőczey Gábor</v>
      </c>
      <c r="B28" s="12" t="str">
        <f>IF(ISBLANK('Kombinált ranglista'!B28),"",'Kombinált ranglista'!B28)</f>
        <v>Szeged</v>
      </c>
      <c r="C28" s="14"/>
      <c r="D28" s="14"/>
      <c r="E28" s="10">
        <f>IF(ISBLANK(C28),0,IF(MAX($C$2:$C$34)=C28,100,C28/(MAX($C$2:$C$34))*100))</f>
        <v>0</v>
      </c>
      <c r="F28" s="14"/>
      <c r="G28" s="10">
        <f t="shared" si="0"/>
        <v>0</v>
      </c>
    </row>
    <row r="29" spans="1:7" ht="12.75">
      <c r="A29" s="12" t="str">
        <f>IF(ISBLANK('Kombinált ranglista'!A29),"",'Kombinált ranglista'!A29)</f>
        <v>Augusztin Károly</v>
      </c>
      <c r="B29" s="12" t="str">
        <f>IF(ISBLANK('Kombinált ranglista'!B29),"",'Kombinált ranglista'!B29)</f>
        <v>Budapest Mod.klub</v>
      </c>
      <c r="C29" s="14"/>
      <c r="D29" s="14"/>
      <c r="E29" s="10">
        <f>IF(ISBLANK(C29),0,IF(MAX($C$2:$C$34)=C29,100,C29/(MAX($C$2:$C$34))*100))</f>
        <v>0</v>
      </c>
      <c r="F29" s="14"/>
      <c r="G29" s="10">
        <f t="shared" si="0"/>
        <v>0</v>
      </c>
    </row>
    <row r="30" spans="1:7" ht="12.75">
      <c r="A30" s="12" t="str">
        <f>IF(ISBLANK('Kombinált ranglista'!A30),"",'Kombinált ranglista'!A30)</f>
        <v>Molnár Sándor</v>
      </c>
      <c r="B30" s="12" t="str">
        <f>IF(ISBLANK('Kombinált ranglista'!B30),"",'Kombinált ranglista'!B30)</f>
        <v>HVMSE</v>
      </c>
      <c r="C30" s="14"/>
      <c r="D30" s="14"/>
      <c r="E30" s="10">
        <f>IF(ISBLANK(C30),0,IF(MAX($C$2:$C$34)=C30,100,C30/(MAX($C$2:$C$34))*100))</f>
        <v>0</v>
      </c>
      <c r="F30" s="14"/>
      <c r="G30" s="10">
        <f t="shared" si="0"/>
        <v>0</v>
      </c>
    </row>
    <row r="31" spans="1:7" ht="12.75">
      <c r="A31" s="12" t="str">
        <f>IF(ISBLANK('Kombinált ranglista'!A31),"",'Kombinált ranglista'!A31)</f>
        <v>Berta Gábor</v>
      </c>
      <c r="B31" s="12" t="str">
        <f>IF(ISBLANK('Kombinált ranglista'!B31),"",'Kombinált ranglista'!B31)</f>
        <v>HVMSE</v>
      </c>
      <c r="C31" s="14">
        <v>2353.11</v>
      </c>
      <c r="D31" s="14"/>
      <c r="E31" s="10">
        <f>IF(ISBLANK(C31),0,IF(MAX($C$2:$C$34)=C31,100,C31/(MAX($C$2:$C$34))*100))</f>
        <v>48.287941096801205</v>
      </c>
      <c r="F31" s="14"/>
      <c r="G31" s="10">
        <f t="shared" si="0"/>
        <v>48.29</v>
      </c>
    </row>
    <row r="32" spans="1:7" ht="12.75">
      <c r="A32" s="12" t="str">
        <f>IF(ISBLANK('Kombinált ranglista'!A32),"",'Kombinált ranglista'!A32)</f>
        <v>Imre Csaba</v>
      </c>
      <c r="B32" s="12" t="str">
        <f>IF(ISBLANK('Kombinált ranglista'!B32),"",'Kombinált ranglista'!B32)</f>
        <v>HVMSE</v>
      </c>
      <c r="C32" s="14">
        <v>3768.36</v>
      </c>
      <c r="D32" s="14"/>
      <c r="E32" s="10">
        <f>IF(ISBLANK(C32),0,IF(MAX($C$2:$C$34)=C32,100,C32/(MAX($C$2:$C$34))*100))</f>
        <v>77.33014848925116</v>
      </c>
      <c r="F32" s="14"/>
      <c r="G32" s="10">
        <f t="shared" si="0"/>
        <v>77.33</v>
      </c>
    </row>
    <row r="33" spans="1:7" ht="12.75">
      <c r="A33" s="12" t="str">
        <f>IF(ISBLANK('Kombinált ranglista'!A33),"",'Kombinált ranglista'!A33)</f>
        <v>Horváth Imre</v>
      </c>
      <c r="B33" s="12" t="str">
        <f>IF(ISBLANK('Kombinált ranglista'!B33),"",'Kombinált ranglista'!B33)</f>
        <v>Nyíregyháza</v>
      </c>
      <c r="C33" s="14">
        <v>3368.94</v>
      </c>
      <c r="D33" s="14"/>
      <c r="E33" s="10">
        <f>IF(ISBLANK(C33),0,IF(MAX($C$2:$C$34)=C33,100,C33/(MAX($C$2:$C$34))*100))</f>
        <v>69.13368957620231</v>
      </c>
      <c r="F33" s="14"/>
      <c r="G33" s="10">
        <f t="shared" si="0"/>
        <v>69.13</v>
      </c>
    </row>
    <row r="34" spans="1:7" ht="12.75">
      <c r="A34" s="12" t="str">
        <f>IF(ISBLANK('Kombinált ranglista'!A34),"",'Kombinált ranglista'!A34)</f>
        <v>Vajda Attila</v>
      </c>
      <c r="B34" s="12" t="str">
        <f>IF(ISBLANK('Kombinált ranglista'!B34),"",'Kombinált ranglista'!B34)</f>
        <v>Kiskunfélegyháza</v>
      </c>
      <c r="C34" s="14">
        <v>3684.19</v>
      </c>
      <c r="D34" s="14"/>
      <c r="E34" s="10">
        <f>IF(ISBLANK(C34),0,IF(MAX($C$2:$C$34)=C34,100,C34/(MAX($C$2:$C$34))*100))</f>
        <v>75.60290411813475</v>
      </c>
      <c r="F34" s="14"/>
      <c r="G34" s="10">
        <f t="shared" si="0"/>
        <v>75.6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2">
      <selection activeCell="A35" sqref="A35:A128"/>
    </sheetView>
  </sheetViews>
  <sheetFormatPr defaultColWidth="9.140625" defaultRowHeight="12.75"/>
  <cols>
    <col min="1" max="2" width="18.28125" style="0" customWidth="1"/>
    <col min="3" max="4" width="13.7109375" style="0" customWidth="1"/>
    <col min="5" max="7" width="18.28125" style="0" customWidth="1"/>
    <col min="8" max="9" width="10.28125" style="0" bestFit="1" customWidth="1"/>
  </cols>
  <sheetData>
    <row r="1" spans="1:7" ht="13.5" thickBot="1">
      <c r="A1" s="6" t="s">
        <v>1</v>
      </c>
      <c r="B1" s="7" t="s">
        <v>3</v>
      </c>
      <c r="C1" s="7" t="s">
        <v>2</v>
      </c>
      <c r="D1" s="7" t="s">
        <v>7</v>
      </c>
      <c r="E1" s="8" t="s">
        <v>4</v>
      </c>
      <c r="F1" s="8" t="s">
        <v>5</v>
      </c>
      <c r="G1" s="9" t="s">
        <v>6</v>
      </c>
    </row>
    <row r="2" spans="1:7" ht="12.75">
      <c r="A2" s="12" t="str">
        <f>IF(ISBLANK('Kombinált ranglista'!A2),"",'Kombinált ranglista'!A2)</f>
        <v>Berzéki Marcel</v>
      </c>
      <c r="B2" s="12" t="str">
        <f>IF(ISBLANK('Kombinált ranglista'!B2),"",'Kombinált ranglista'!B2)</f>
        <v>Gödöllő</v>
      </c>
      <c r="C2" s="13"/>
      <c r="D2" s="13"/>
      <c r="E2" s="10">
        <f>IF(ISBLANK(C2),0,IF(MAX($C$2:$C$34)=C2,100,C2/(MAX($C$2:$C$34))*100))</f>
        <v>0</v>
      </c>
      <c r="F2" s="14"/>
      <c r="G2" s="10">
        <f>ROUND(E2+F2,2)</f>
        <v>0</v>
      </c>
    </row>
    <row r="3" spans="1:7" ht="12.75">
      <c r="A3" s="12" t="str">
        <f>IF(ISBLANK('Kombinált ranglista'!A3),"",'Kombinált ranglista'!A3)</f>
        <v>Benyó Zoltán</v>
      </c>
      <c r="B3" s="12" t="str">
        <f>IF(ISBLANK('Kombinált ranglista'!B3),"",'Kombinált ranglista'!B3)</f>
        <v>Kazincbarcika</v>
      </c>
      <c r="C3" s="14">
        <v>3897.07</v>
      </c>
      <c r="D3" s="14"/>
      <c r="E3" s="10">
        <f>IF(ISBLANK(C3),0,IF(MAX($C$2:$C$34)=C3,100,C3/(MAX($C$2:$C$34))*100))</f>
        <v>78.06380404474216</v>
      </c>
      <c r="F3" s="14"/>
      <c r="G3" s="10">
        <f aca="true" t="shared" si="0" ref="G3:G34">ROUND(E3+F3,2)</f>
        <v>78.06</v>
      </c>
    </row>
    <row r="4" spans="1:7" ht="12.75">
      <c r="A4" s="12" t="str">
        <f>IF(ISBLANK('Kombinált ranglista'!A4),"",'Kombinált ranglista'!A4)</f>
        <v>Bodnár Balázs</v>
      </c>
      <c r="B4" s="12" t="str">
        <f>IF(ISBLANK('Kombinált ranglista'!B4),"",'Kombinált ranglista'!B4)</f>
        <v>Miskolc</v>
      </c>
      <c r="C4" s="14"/>
      <c r="D4" s="14"/>
      <c r="E4" s="10">
        <f>IF(ISBLANK(C4),0,IF(MAX($C$2:$C$34)=C4,100,C4/(MAX($C$2:$C$34))*100))</f>
        <v>0</v>
      </c>
      <c r="F4" s="14"/>
      <c r="G4" s="10">
        <f t="shared" si="0"/>
        <v>0</v>
      </c>
    </row>
    <row r="5" spans="1:7" ht="12.75">
      <c r="A5" s="12" t="str">
        <f>IF(ISBLANK('Kombinált ranglista'!A5),"",'Kombinált ranglista'!A5)</f>
        <v>Nyúzó Péter</v>
      </c>
      <c r="B5" s="12" t="str">
        <f>IF(ISBLANK('Kombinált ranglista'!B5),"",'Kombinált ranglista'!B5)</f>
        <v>Kiskunfélegyháza</v>
      </c>
      <c r="C5" s="14">
        <v>4081.77</v>
      </c>
      <c r="D5" s="14"/>
      <c r="E5" s="10">
        <f>IF(ISBLANK(C5),0,IF(MAX($C$2:$C$34)=C5,100,C5/(MAX($C$2:$C$34))*100))</f>
        <v>81.7636053331624</v>
      </c>
      <c r="F5" s="14">
        <v>2</v>
      </c>
      <c r="G5" s="10">
        <f t="shared" si="0"/>
        <v>83.76</v>
      </c>
    </row>
    <row r="6" spans="1:7" ht="12.75">
      <c r="A6" s="12" t="str">
        <f>IF(ISBLANK('Kombinált ranglista'!A6),"",'Kombinált ranglista'!A6)</f>
        <v>Dobránszky György</v>
      </c>
      <c r="B6" s="12" t="str">
        <f>IF(ISBLANK('Kombinált ranglista'!B6),"",'Kombinált ranglista'!B6)</f>
        <v>Nyíregyháza</v>
      </c>
      <c r="C6" s="14">
        <v>4876.12</v>
      </c>
      <c r="D6" s="14"/>
      <c r="E6" s="10">
        <f>IF(ISBLANK(C6),0,IF(MAX($C$2:$C$34)=C6,100,C6/(MAX($C$2:$C$34))*100))</f>
        <v>97.6755552706644</v>
      </c>
      <c r="F6" s="14">
        <v>7</v>
      </c>
      <c r="G6" s="10">
        <f t="shared" si="0"/>
        <v>104.68</v>
      </c>
    </row>
    <row r="7" spans="1:7" ht="12.75">
      <c r="A7" s="12" t="str">
        <f>IF(ISBLANK('Kombinált ranglista'!A7),"",'Kombinált ranglista'!A7)</f>
        <v>Forgó József</v>
      </c>
      <c r="B7" s="12" t="str">
        <f>IF(ISBLANK('Kombinált ranglista'!B7),"",'Kombinált ranglista'!B7)</f>
        <v>Kiskunfélegyháza</v>
      </c>
      <c r="C7" s="14">
        <v>4050.28</v>
      </c>
      <c r="D7" s="14"/>
      <c r="E7" s="10">
        <f>IF(ISBLANK(C7),0,IF(MAX($C$2:$C$34)=C7,100,C7/(MAX($C$2:$C$34))*100))</f>
        <v>81.13281625588924</v>
      </c>
      <c r="F7" s="14"/>
      <c r="G7" s="10">
        <f t="shared" si="0"/>
        <v>81.13</v>
      </c>
    </row>
    <row r="8" spans="1:7" ht="12.75">
      <c r="A8" s="12" t="str">
        <f>IF(ISBLANK('Kombinált ranglista'!A8),"",'Kombinált ranglista'!A8)</f>
        <v>Görög György</v>
      </c>
      <c r="B8" s="12" t="str">
        <f>IF(ISBLANK('Kombinált ranglista'!B8),"",'Kombinált ranglista'!B8)</f>
        <v>Szeged</v>
      </c>
      <c r="C8" s="14">
        <v>4068.68</v>
      </c>
      <c r="D8" s="14"/>
      <c r="E8" s="10">
        <f>IF(ISBLANK(C8),0,IF(MAX($C$2:$C$34)=C8,100,C8/(MAX($C$2:$C$34))*100))</f>
        <v>81.50139418608377</v>
      </c>
      <c r="F8" s="14">
        <v>1</v>
      </c>
      <c r="G8" s="10">
        <f t="shared" si="0"/>
        <v>82.5</v>
      </c>
    </row>
    <row r="9" spans="1:7" ht="12.75">
      <c r="A9" s="12" t="str">
        <f>IF(ISBLANK('Kombinált ranglista'!A9),"",'Kombinált ranglista'!A9)</f>
        <v>Juhász Miklós</v>
      </c>
      <c r="B9" s="12" t="str">
        <f>IF(ISBLANK('Kombinált ranglista'!B9),"",'Kombinált ranglista'!B9)</f>
        <v>Kazincbarcika</v>
      </c>
      <c r="C9" s="14"/>
      <c r="D9" s="14"/>
      <c r="E9" s="10">
        <f>IF(ISBLANK(C9),0,IF(MAX($C$2:$C$34)=C9,100,C9/(MAX($C$2:$C$34))*100))</f>
        <v>0</v>
      </c>
      <c r="F9" s="14"/>
      <c r="G9" s="10">
        <f t="shared" si="0"/>
        <v>0</v>
      </c>
    </row>
    <row r="10" spans="1:7" ht="12.75">
      <c r="A10" s="12" t="str">
        <f>IF(ISBLANK('Kombinált ranglista'!A10),"",'Kombinált ranglista'!A10)</f>
        <v>Kántor Gergő</v>
      </c>
      <c r="B10" s="12" t="str">
        <f>IF(ISBLANK('Kombinált ranglista'!B10),"",'Kombinált ranglista'!B10)</f>
        <v>Nyíregyháza</v>
      </c>
      <c r="C10" s="14">
        <v>4874.66</v>
      </c>
      <c r="D10" s="14"/>
      <c r="E10" s="10">
        <f>IF(ISBLANK(C10),0,IF(MAX($C$2:$C$34)=C10,100,C10/(MAX($C$2:$C$34))*100))</f>
        <v>97.64630941315984</v>
      </c>
      <c r="F10" s="14">
        <v>6</v>
      </c>
      <c r="G10" s="10">
        <f t="shared" si="0"/>
        <v>103.65</v>
      </c>
    </row>
    <row r="11" spans="1:7" ht="12.75">
      <c r="A11" s="12" t="str">
        <f>IF(ISBLANK('Kombinált ranglista'!A11),"",'Kombinált ranglista'!A11)</f>
        <v>Kornó István</v>
      </c>
      <c r="B11" s="12" t="str">
        <f>IF(ISBLANK('Kombinált ranglista'!B11),"",'Kombinált ranglista'!B11)</f>
        <v>Budapest</v>
      </c>
      <c r="C11" s="14"/>
      <c r="D11" s="14"/>
      <c r="E11" s="10">
        <f>IF(ISBLANK(C11),0,IF(MAX($C$2:$C$34)=C11,100,C11/(MAX($C$2:$C$34))*100))</f>
        <v>0</v>
      </c>
      <c r="F11" s="14"/>
      <c r="G11" s="10">
        <f t="shared" si="0"/>
        <v>0</v>
      </c>
    </row>
    <row r="12" spans="1:7" ht="12.75">
      <c r="A12" s="12" t="str">
        <f>IF(ISBLANK('Kombinált ranglista'!A12),"",'Kombinált ranglista'!A12)</f>
        <v>Köteles Ádám</v>
      </c>
      <c r="B12" s="12" t="str">
        <f>IF(ISBLANK('Kombinált ranglista'!B12),"",'Kombinált ranglista'!B12)</f>
        <v>Miskolc</v>
      </c>
      <c r="C12" s="14"/>
      <c r="D12" s="14"/>
      <c r="E12" s="10">
        <f>IF(ISBLANK(C12),0,IF(MAX($C$2:$C$34)=C12,100,C12/(MAX($C$2:$C$34))*100))</f>
        <v>0</v>
      </c>
      <c r="F12" s="14"/>
      <c r="G12" s="10">
        <f t="shared" si="0"/>
        <v>0</v>
      </c>
    </row>
    <row r="13" spans="1:7" ht="12.75">
      <c r="A13" s="12" t="str">
        <f>IF(ISBLANK('Kombinált ranglista'!A13),"",'Kombinált ranglista'!A13)</f>
        <v>Máté Béla</v>
      </c>
      <c r="B13" s="12" t="str">
        <f>IF(ISBLANK('Kombinált ranglista'!B13),"",'Kombinált ranglista'!B13)</f>
        <v>Miskolc</v>
      </c>
      <c r="C13" s="14"/>
      <c r="D13" s="14"/>
      <c r="E13" s="10">
        <f>IF(ISBLANK(C13),0,IF(MAX($C$2:$C$34)=C13,100,C13/(MAX($C$2:$C$34))*100))</f>
        <v>0</v>
      </c>
      <c r="F13" s="14"/>
      <c r="G13" s="10">
        <f t="shared" si="0"/>
        <v>0</v>
      </c>
    </row>
    <row r="14" spans="1:7" ht="12.75">
      <c r="A14" s="12" t="str">
        <f>IF(ISBLANK('Kombinált ranglista'!A14),"",'Kombinált ranglista'!A14)</f>
        <v>Páskai Ferenc</v>
      </c>
      <c r="B14" s="12" t="str">
        <f>IF(ISBLANK('Kombinált ranglista'!B14),"",'Kombinált ranglista'!B14)</f>
        <v>Nyíregyháza</v>
      </c>
      <c r="C14" s="14">
        <v>4564.4</v>
      </c>
      <c r="D14" s="14"/>
      <c r="E14" s="10">
        <f>IF(ISBLANK(C14),0,IF(MAX($C$2:$C$34)=C14,100,C14/(MAX($C$2:$C$34))*100))</f>
        <v>91.43136437934682</v>
      </c>
      <c r="F14" s="14">
        <v>4</v>
      </c>
      <c r="G14" s="10">
        <f t="shared" si="0"/>
        <v>95.43</v>
      </c>
    </row>
    <row r="15" spans="1:7" ht="12.75">
      <c r="A15" s="12" t="str">
        <f>IF(ISBLANK('Kombinált ranglista'!A15),"",'Kombinált ranglista'!A15)</f>
        <v>Posszert Gyula</v>
      </c>
      <c r="B15" s="12" t="str">
        <f>IF(ISBLANK('Kombinált ranglista'!B15),"",'Kombinált ranglista'!B15)</f>
        <v>Kiskunfélegyháza</v>
      </c>
      <c r="C15" s="14">
        <v>3891.18</v>
      </c>
      <c r="D15" s="14"/>
      <c r="E15" s="10">
        <f>IF(ISBLANK(C15),0,IF(MAX($C$2:$C$34)=C15,100,C15/(MAX($C$2:$C$34))*100))</f>
        <v>77.9458190442614</v>
      </c>
      <c r="F15" s="14"/>
      <c r="G15" s="10">
        <f t="shared" si="0"/>
        <v>77.95</v>
      </c>
    </row>
    <row r="16" spans="1:7" ht="12.75">
      <c r="A16" s="12" t="str">
        <f>IF(ISBLANK('Kombinált ranglista'!A16),"",'Kombinált ranglista'!A16)</f>
        <v>Rábel András</v>
      </c>
      <c r="B16" s="12" t="str">
        <f>IF(ISBLANK('Kombinált ranglista'!B16),"",'Kombinált ranglista'!B16)</f>
        <v>Szeged</v>
      </c>
      <c r="C16" s="14"/>
      <c r="D16" s="14"/>
      <c r="E16" s="10">
        <f>IF(ISBLANK(C16),0,IF(MAX($C$2:$C$34)=C16,100,C16/(MAX($C$2:$C$34))*100))</f>
        <v>0</v>
      </c>
      <c r="F16" s="14"/>
      <c r="G16" s="10">
        <f t="shared" si="0"/>
        <v>0</v>
      </c>
    </row>
    <row r="17" spans="1:7" ht="12.75">
      <c r="A17" s="12" t="str">
        <f>IF(ISBLANK('Kombinált ranglista'!A17),"",'Kombinált ranglista'!A17)</f>
        <v>Szokol Roland</v>
      </c>
      <c r="B17" s="12" t="str">
        <f>IF(ISBLANK('Kombinált ranglista'!B17),"",'Kombinált ranglista'!B17)</f>
        <v>Kazincbarcika</v>
      </c>
      <c r="C17" s="14"/>
      <c r="D17" s="14"/>
      <c r="E17" s="10">
        <f>IF(ISBLANK(C17),0,IF(MAX($C$2:$C$34)=C17,100,C17/(MAX($C$2:$C$34))*100))</f>
        <v>0</v>
      </c>
      <c r="F17" s="14"/>
      <c r="G17" s="10">
        <f t="shared" si="0"/>
        <v>0</v>
      </c>
    </row>
    <row r="18" spans="1:7" ht="12.75">
      <c r="A18" s="12" t="str">
        <f>IF(ISBLANK('Kombinált ranglista'!A18),"",'Kombinált ranglista'!A18)</f>
        <v>Varga Zoltán</v>
      </c>
      <c r="B18" s="12" t="str">
        <f>IF(ISBLANK('Kombinált ranglista'!B18),"",'Kombinált ranglista'!B18)</f>
        <v>Kazincbarcika</v>
      </c>
      <c r="C18" s="14"/>
      <c r="D18" s="14"/>
      <c r="E18" s="10">
        <f>IF(ISBLANK(C18),0,IF(MAX($C$2:$C$34)=C18,100,C18/(MAX($C$2:$C$34))*100))</f>
        <v>0</v>
      </c>
      <c r="F18" s="14"/>
      <c r="G18" s="10">
        <f t="shared" si="0"/>
        <v>0</v>
      </c>
    </row>
    <row r="19" spans="1:7" ht="12.75">
      <c r="A19" s="12" t="str">
        <f>IF(ISBLANK('Kombinált ranglista'!A19),"",'Kombinált ranglista'!A19)</f>
        <v>Vörös Endre</v>
      </c>
      <c r="B19" s="12" t="str">
        <f>IF(ISBLANK('Kombinált ranglista'!B19),"",'Kombinált ranglista'!B19)</f>
        <v>Szeged</v>
      </c>
      <c r="C19" s="14">
        <v>4784.61</v>
      </c>
      <c r="D19" s="14"/>
      <c r="E19" s="10">
        <f>IF(ISBLANK(C19),0,IF(MAX($C$2:$C$34)=C19,100,C19/(MAX($C$2:$C$34))*100))</f>
        <v>95.84248101022402</v>
      </c>
      <c r="F19" s="14">
        <v>5</v>
      </c>
      <c r="G19" s="10">
        <f t="shared" si="0"/>
        <v>100.84</v>
      </c>
    </row>
    <row r="20" spans="1:7" ht="12.75">
      <c r="A20" s="12" t="str">
        <f>IF(ISBLANK('Kombinált ranglista'!A20),"",'Kombinált ranglista'!A20)</f>
        <v>Szeri András</v>
      </c>
      <c r="B20" s="12" t="str">
        <f>IF(ISBLANK('Kombinált ranglista'!B20),"",'Kombinált ranglista'!B20)</f>
        <v>Kiskunfélegyháza</v>
      </c>
      <c r="C20" s="14">
        <v>4992.16</v>
      </c>
      <c r="D20" s="14"/>
      <c r="E20" s="10">
        <f>IF(ISBLANK(C20),0,IF(MAX($C$2:$C$34)=C20,100,C20/(MAX($C$2:$C$34))*100))</f>
        <v>100</v>
      </c>
      <c r="F20" s="14">
        <v>10</v>
      </c>
      <c r="G20" s="10">
        <f t="shared" si="0"/>
        <v>110</v>
      </c>
    </row>
    <row r="21" spans="1:7" ht="12.75">
      <c r="A21" s="12" t="str">
        <f>IF(ISBLANK('Kombinált ranglista'!A21),"",'Kombinált ranglista'!A21)</f>
        <v>Szarka László</v>
      </c>
      <c r="B21" s="12" t="str">
        <f>IF(ISBLANK('Kombinált ranglista'!B21),"",'Kombinált ranglista'!B21)</f>
        <v>Budapest</v>
      </c>
      <c r="C21" s="14"/>
      <c r="D21" s="14"/>
      <c r="E21" s="10">
        <f>IF(ISBLANK(C21),0,IF(MAX($C$2:$C$34)=C21,100,C21/(MAX($C$2:$C$34))*100))</f>
        <v>0</v>
      </c>
      <c r="F21" s="14"/>
      <c r="G21" s="10">
        <f t="shared" si="0"/>
        <v>0</v>
      </c>
    </row>
    <row r="22" spans="1:7" ht="12.75">
      <c r="A22" s="12" t="str">
        <f>IF(ISBLANK('Kombinált ranglista'!A22),"",'Kombinált ranglista'!A22)</f>
        <v>Horváth János </v>
      </c>
      <c r="B22" s="12" t="str">
        <f>IF(ISBLANK('Kombinált ranglista'!B22),"",'Kombinált ranglista'!B22)</f>
        <v>Kiskunf.</v>
      </c>
      <c r="C22" s="14">
        <v>4952.82</v>
      </c>
      <c r="D22" s="14"/>
      <c r="E22" s="10">
        <f>IF(ISBLANK(C22),0,IF(MAX($C$2:$C$34)=C22,100,C22/(MAX($C$2:$C$34))*100))</f>
        <v>99.21196436011665</v>
      </c>
      <c r="F22" s="14">
        <v>8</v>
      </c>
      <c r="G22" s="10">
        <f t="shared" si="0"/>
        <v>107.21</v>
      </c>
    </row>
    <row r="23" spans="1:7" ht="12.75">
      <c r="A23" s="12" t="str">
        <f>IF(ISBLANK('Kombinált ranglista'!A23),"",'Kombinált ranglista'!A23)</f>
        <v>Debreczeni Oszkár</v>
      </c>
      <c r="B23" s="12" t="str">
        <f>IF(ISBLANK('Kombinált ranglista'!B23),"",'Kombinált ranglista'!B23)</f>
        <v>Herend</v>
      </c>
      <c r="C23" s="14"/>
      <c r="D23" s="14"/>
      <c r="E23" s="10">
        <f>IF(ISBLANK(C23),0,IF(MAX($C$2:$C$34)=C23,100,C23/(MAX($C$2:$C$34))*100))</f>
        <v>0</v>
      </c>
      <c r="F23" s="14"/>
      <c r="G23" s="10">
        <f t="shared" si="0"/>
        <v>0</v>
      </c>
    </row>
    <row r="24" spans="1:7" ht="12.75">
      <c r="A24" s="12" t="str">
        <f>IF(ISBLANK('Kombinált ranglista'!A24),"",'Kombinált ranglista'!A24)</f>
        <v>Kaszap Imre</v>
      </c>
      <c r="B24" s="12" t="str">
        <f>IF(ISBLANK('Kombinált ranglista'!B24),"",'Kombinált ranglista'!B24)</f>
        <v>Kiskunhalas</v>
      </c>
      <c r="C24" s="14">
        <v>4068.64</v>
      </c>
      <c r="D24" s="14"/>
      <c r="E24" s="10">
        <f>IF(ISBLANK(C24),0,IF(MAX($C$2:$C$34)=C24,100,C24/(MAX($C$2:$C$34))*100))</f>
        <v>81.50059292971379</v>
      </c>
      <c r="F24" s="14"/>
      <c r="G24" s="10">
        <f t="shared" si="0"/>
        <v>81.5</v>
      </c>
    </row>
    <row r="25" spans="1:7" ht="12.75">
      <c r="A25" s="12" t="str">
        <f>IF(ISBLANK('Kombinált ranglista'!A25),"",'Kombinált ranglista'!A25)</f>
        <v>Megyeri László</v>
      </c>
      <c r="B25" s="12" t="str">
        <f>IF(ISBLANK('Kombinált ranglista'!B25),"",'Kombinált ranglista'!B25)</f>
        <v>Miskolc</v>
      </c>
      <c r="C25" s="14"/>
      <c r="D25" s="14"/>
      <c r="E25" s="10">
        <f>IF(ISBLANK(C25),0,IF(MAX($C$2:$C$34)=C25,100,C25/(MAX($C$2:$C$34))*100))</f>
        <v>0</v>
      </c>
      <c r="F25" s="14"/>
      <c r="G25" s="10">
        <f t="shared" si="0"/>
        <v>0</v>
      </c>
    </row>
    <row r="26" spans="1:7" ht="12.75">
      <c r="A26" s="12" t="str">
        <f>IF(ISBLANK('Kombinált ranglista'!A26),"",'Kombinált ranglista'!A26)</f>
        <v>Oroszi Tibor</v>
      </c>
      <c r="B26" s="12" t="str">
        <f>IF(ISBLANK('Kombinált ranglista'!B26),"",'Kombinált ranglista'!B26)</f>
        <v>Nagykáta</v>
      </c>
      <c r="C26" s="14">
        <v>4255.7</v>
      </c>
      <c r="D26" s="14"/>
      <c r="E26" s="10">
        <f>IF(ISBLANK(C26),0,IF(MAX($C$2:$C$34)=C26,100,C26/(MAX($C$2:$C$34))*100))</f>
        <v>85.24766834396334</v>
      </c>
      <c r="F26" s="14">
        <v>3</v>
      </c>
      <c r="G26" s="10">
        <f t="shared" si="0"/>
        <v>88.25</v>
      </c>
    </row>
    <row r="27" spans="1:7" ht="12.75">
      <c r="A27" s="12" t="str">
        <f>IF(ISBLANK('Kombinált ranglista'!A27),"",'Kombinált ranglista'!A27)</f>
        <v>Viraszkó Pál </v>
      </c>
      <c r="B27" s="12" t="str">
        <f>IF(ISBLANK('Kombinált ranglista'!B27),"",'Kombinált ranglista'!B27)</f>
        <v>Nyíregyháza</v>
      </c>
      <c r="C27" s="14"/>
      <c r="D27" s="14"/>
      <c r="E27" s="10">
        <f>IF(ISBLANK(C27),0,IF(MAX($C$2:$C$34)=C27,100,C27/(MAX($C$2:$C$34))*100))</f>
        <v>0</v>
      </c>
      <c r="F27" s="14"/>
      <c r="G27" s="10">
        <f t="shared" si="0"/>
        <v>0</v>
      </c>
    </row>
    <row r="28" spans="1:7" ht="12.75">
      <c r="A28" s="12" t="str">
        <f>IF(ISBLANK('Kombinált ranglista'!A28),"",'Kombinált ranglista'!A28)</f>
        <v>Verőczey Gábor</v>
      </c>
      <c r="B28" s="12" t="str">
        <f>IF(ISBLANK('Kombinált ranglista'!B28),"",'Kombinált ranglista'!B28)</f>
        <v>Szeged</v>
      </c>
      <c r="C28" s="14">
        <v>4042.09</v>
      </c>
      <c r="D28" s="14"/>
      <c r="E28" s="10">
        <f>IF(ISBLANK(C28),0,IF(MAX($C$2:$C$34)=C28,100,C28/(MAX($C$2:$C$34))*100))</f>
        <v>80.96875901413418</v>
      </c>
      <c r="F28" s="14"/>
      <c r="G28" s="10">
        <f t="shared" si="0"/>
        <v>80.97</v>
      </c>
    </row>
    <row r="29" spans="1:7" ht="12.75">
      <c r="A29" s="12" t="str">
        <f>IF(ISBLANK('Kombinált ranglista'!A29),"",'Kombinált ranglista'!A29)</f>
        <v>Augusztin Károly</v>
      </c>
      <c r="B29" s="12" t="str">
        <f>IF(ISBLANK('Kombinált ranglista'!B29),"",'Kombinált ranglista'!B29)</f>
        <v>Budapest Mod.klub</v>
      </c>
      <c r="C29" s="14"/>
      <c r="D29" s="14"/>
      <c r="E29" s="10">
        <f>IF(ISBLANK(C29),0,IF(MAX($C$2:$C$34)=C29,100,C29/(MAX($C$2:$C$34))*100))</f>
        <v>0</v>
      </c>
      <c r="F29" s="14"/>
      <c r="G29" s="10">
        <f t="shared" si="0"/>
        <v>0</v>
      </c>
    </row>
    <row r="30" spans="1:7" ht="12.75">
      <c r="A30" s="12" t="str">
        <f>IF(ISBLANK('Kombinált ranglista'!A30),"",'Kombinált ranglista'!A30)</f>
        <v>Molnár Sándor</v>
      </c>
      <c r="B30" s="12" t="str">
        <f>IF(ISBLANK('Kombinált ranglista'!B30),"",'Kombinált ranglista'!B30)</f>
        <v>HVMSE</v>
      </c>
      <c r="C30" s="14"/>
      <c r="D30" s="14"/>
      <c r="E30" s="10">
        <f>IF(ISBLANK(C30),0,IF(MAX($C$2:$C$34)=C30,100,C30/(MAX($C$2:$C$34))*100))</f>
        <v>0</v>
      </c>
      <c r="F30" s="14"/>
      <c r="G30" s="10">
        <f t="shared" si="0"/>
        <v>0</v>
      </c>
    </row>
    <row r="31" spans="1:7" ht="12.75">
      <c r="A31" s="12" t="str">
        <f>IF(ISBLANK('Kombinált ranglista'!A31),"",'Kombinált ranglista'!A31)</f>
        <v>Berta Gábor</v>
      </c>
      <c r="B31" s="12" t="str">
        <f>IF(ISBLANK('Kombinált ranglista'!B31),"",'Kombinált ranglista'!B31)</f>
        <v>HVMSE</v>
      </c>
      <c r="C31" s="14"/>
      <c r="D31" s="14"/>
      <c r="E31" s="10">
        <f>IF(ISBLANK(C31),0,IF(MAX($C$2:$C$34)=C31,100,C31/(MAX($C$2:$C$34))*100))</f>
        <v>0</v>
      </c>
      <c r="F31" s="14"/>
      <c r="G31" s="10">
        <f t="shared" si="0"/>
        <v>0</v>
      </c>
    </row>
    <row r="32" spans="1:7" ht="12.75">
      <c r="A32" s="12" t="str">
        <f>IF(ISBLANK('Kombinált ranglista'!A32),"",'Kombinált ranglista'!A32)</f>
        <v>Imre Csaba</v>
      </c>
      <c r="B32" s="12" t="str">
        <f>IF(ISBLANK('Kombinált ranglista'!B32),"",'Kombinált ranglista'!B32)</f>
        <v>HVMSE</v>
      </c>
      <c r="C32" s="14">
        <v>3680.63</v>
      </c>
      <c r="D32" s="14"/>
      <c r="E32" s="10">
        <f>IF(ISBLANK(C32),0,IF(MAX($C$2:$C$34)=C32,100,C32/(MAX($C$2:$C$34))*100))</f>
        <v>73.72820582673633</v>
      </c>
      <c r="F32" s="14"/>
      <c r="G32" s="10">
        <f t="shared" si="0"/>
        <v>73.73</v>
      </c>
    </row>
    <row r="33" spans="1:7" ht="12.75">
      <c r="A33" s="12" t="str">
        <f>IF(ISBLANK('Kombinált ranglista'!A33),"",'Kombinált ranglista'!A33)</f>
        <v>Horváth Imre</v>
      </c>
      <c r="B33" s="12" t="str">
        <f>IF(ISBLANK('Kombinált ranglista'!B33),"",'Kombinált ranglista'!B33)</f>
        <v>Nyíregyháza</v>
      </c>
      <c r="C33" s="14">
        <v>2877.48</v>
      </c>
      <c r="D33" s="14"/>
      <c r="E33" s="10">
        <f>IF(ISBLANK(C33),0,IF(MAX($C$2:$C$34)=C33,100,C33/(MAX($C$2:$C$34))*100))</f>
        <v>57.63997948783693</v>
      </c>
      <c r="F33" s="14"/>
      <c r="G33" s="10">
        <f t="shared" si="0"/>
        <v>57.64</v>
      </c>
    </row>
    <row r="34" spans="1:7" ht="12.75">
      <c r="A34" s="12" t="str">
        <f>IF(ISBLANK('Kombinált ranglista'!A34),"",'Kombinált ranglista'!A34)</f>
        <v>Vajda Attila</v>
      </c>
      <c r="B34" s="12" t="str">
        <f>IF(ISBLANK('Kombinált ranglista'!B34),"",'Kombinált ranglista'!B34)</f>
        <v>Kiskunfélegyháza</v>
      </c>
      <c r="C34" s="14">
        <v>3913.91</v>
      </c>
      <c r="D34" s="14"/>
      <c r="E34" s="10">
        <f>IF(ISBLANK(C34),0,IF(MAX($C$2:$C$34)=C34,100,C34/(MAX($C$2:$C$34))*100))</f>
        <v>78.40113297650716</v>
      </c>
      <c r="F34" s="14"/>
      <c r="G34" s="10">
        <f t="shared" si="0"/>
        <v>78.4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2" width="18.28125" style="0" customWidth="1"/>
    <col min="3" max="4" width="13.7109375" style="0" customWidth="1"/>
    <col min="5" max="7" width="18.28125" style="0" customWidth="1"/>
  </cols>
  <sheetData>
    <row r="1" spans="1:7" ht="13.5" thickBot="1">
      <c r="A1" s="6" t="s">
        <v>1</v>
      </c>
      <c r="B1" s="7" t="s">
        <v>3</v>
      </c>
      <c r="C1" s="7" t="s">
        <v>2</v>
      </c>
      <c r="D1" s="7" t="s">
        <v>7</v>
      </c>
      <c r="E1" s="8" t="s">
        <v>4</v>
      </c>
      <c r="F1" s="8" t="s">
        <v>5</v>
      </c>
      <c r="G1" s="9" t="s">
        <v>6</v>
      </c>
    </row>
    <row r="2" spans="1:7" ht="12.75">
      <c r="A2" s="12" t="str">
        <f>IF(ISBLANK('Kombinált ranglista'!A2),"",'Kombinált ranglista'!A2)</f>
        <v>Berzéki Marcel</v>
      </c>
      <c r="B2" s="12" t="str">
        <f>IF(ISBLANK('Kombinált ranglista'!B2),"",'Kombinált ranglista'!B2)</f>
        <v>Gödöllő</v>
      </c>
      <c r="C2" s="13"/>
      <c r="D2" s="13"/>
      <c r="E2" s="10">
        <f>IF(ISBLANK(C2),0,IF(MAX($C$2:$C$34)=C2,100,C2/(MAX($C$2:$C$34))*100))</f>
        <v>0</v>
      </c>
      <c r="F2" s="14"/>
      <c r="G2" s="10">
        <f>ROUND(E2+F2,2)</f>
        <v>0</v>
      </c>
    </row>
    <row r="3" spans="1:7" ht="12.75">
      <c r="A3" s="12" t="str">
        <f>IF(ISBLANK('Kombinált ranglista'!A3),"",'Kombinált ranglista'!A3)</f>
        <v>Benyó Zoltán</v>
      </c>
      <c r="B3" s="12" t="str">
        <f>IF(ISBLANK('Kombinált ranglista'!B3),"",'Kombinált ranglista'!B3)</f>
        <v>Kazincbarcika</v>
      </c>
      <c r="C3" s="14"/>
      <c r="D3" s="14"/>
      <c r="E3" s="10">
        <f>IF(ISBLANK(C3),0,IF(MAX($C$2:$C$34)=C3,100,C3/(MAX($C$2:$C$34))*100))</f>
        <v>0</v>
      </c>
      <c r="F3" s="14"/>
      <c r="G3" s="10">
        <f aca="true" t="shared" si="0" ref="G3:G34">ROUND(E3+F3,2)</f>
        <v>0</v>
      </c>
    </row>
    <row r="4" spans="1:7" ht="12.75">
      <c r="A4" s="12" t="str">
        <f>IF(ISBLANK('Kombinált ranglista'!A4),"",'Kombinált ranglista'!A4)</f>
        <v>Bodnár Balázs</v>
      </c>
      <c r="B4" s="12" t="str">
        <f>IF(ISBLANK('Kombinált ranglista'!B4),"",'Kombinált ranglista'!B4)</f>
        <v>Miskolc</v>
      </c>
      <c r="C4" s="14"/>
      <c r="D4" s="14"/>
      <c r="E4" s="10">
        <f>IF(ISBLANK(C4),0,IF(MAX($C$2:$C$34)=C4,100,C4/(MAX($C$2:$C$34))*100))</f>
        <v>0</v>
      </c>
      <c r="F4" s="14"/>
      <c r="G4" s="10">
        <f t="shared" si="0"/>
        <v>0</v>
      </c>
    </row>
    <row r="5" spans="1:7" ht="12.75">
      <c r="A5" s="12" t="str">
        <f>IF(ISBLANK('Kombinált ranglista'!A5),"",'Kombinált ranglista'!A5)</f>
        <v>Nyúzó Péter</v>
      </c>
      <c r="B5" s="12" t="str">
        <f>IF(ISBLANK('Kombinált ranglista'!B5),"",'Kombinált ranglista'!B5)</f>
        <v>Kiskunfélegyháza</v>
      </c>
      <c r="C5" s="14"/>
      <c r="D5" s="14"/>
      <c r="E5" s="10">
        <f>IF(ISBLANK(C5),0,IF(MAX($C$2:$C$34)=C5,100,C5/(MAX($C$2:$C$34))*100))</f>
        <v>0</v>
      </c>
      <c r="F5" s="14"/>
      <c r="G5" s="10">
        <f t="shared" si="0"/>
        <v>0</v>
      </c>
    </row>
    <row r="6" spans="1:7" ht="12.75">
      <c r="A6" s="12" t="str">
        <f>IF(ISBLANK('Kombinált ranglista'!A6),"",'Kombinált ranglista'!A6)</f>
        <v>Dobránszky György</v>
      </c>
      <c r="B6" s="12" t="str">
        <f>IF(ISBLANK('Kombinált ranglista'!B6),"",'Kombinált ranglista'!B6)</f>
        <v>Nyíregyháza</v>
      </c>
      <c r="C6" s="14">
        <v>4798.42</v>
      </c>
      <c r="D6" s="14"/>
      <c r="E6" s="10">
        <f>IF(ISBLANK(C6),0,IF(MAX($C$2:$C$34)=C6,100,C6/(MAX($C$2:$C$34))*100))</f>
        <v>98.04379096719356</v>
      </c>
      <c r="F6" s="14">
        <v>10</v>
      </c>
      <c r="G6" s="10">
        <f t="shared" si="0"/>
        <v>108.04</v>
      </c>
    </row>
    <row r="7" spans="1:7" ht="12.75">
      <c r="A7" s="12" t="str">
        <f>IF(ISBLANK('Kombinált ranglista'!A7),"",'Kombinált ranglista'!A7)</f>
        <v>Forgó József</v>
      </c>
      <c r="B7" s="12" t="str">
        <f>IF(ISBLANK('Kombinált ranglista'!B7),"",'Kombinált ranglista'!B7)</f>
        <v>Kiskunfélegyháza</v>
      </c>
      <c r="C7" s="14">
        <v>4894.16</v>
      </c>
      <c r="D7" s="14"/>
      <c r="E7" s="10">
        <f>IF(ISBLANK(C7),0,IF(MAX($C$2:$C$34)=C7,100,C7/(MAX($C$2:$C$34))*100))</f>
        <v>100</v>
      </c>
      <c r="F7" s="14">
        <v>7</v>
      </c>
      <c r="G7" s="10">
        <f t="shared" si="0"/>
        <v>107</v>
      </c>
    </row>
    <row r="8" spans="1:7" ht="12.75">
      <c r="A8" s="12" t="str">
        <f>IF(ISBLANK('Kombinált ranglista'!A8),"",'Kombinált ranglista'!A8)</f>
        <v>Görög György</v>
      </c>
      <c r="B8" s="12" t="str">
        <f>IF(ISBLANK('Kombinált ranglista'!B8),"",'Kombinált ranglista'!B8)</f>
        <v>Szeged</v>
      </c>
      <c r="C8" s="14">
        <v>4281.91</v>
      </c>
      <c r="D8" s="14"/>
      <c r="E8" s="10">
        <f>IF(ISBLANK(C8),0,IF(MAX($C$2:$C$34)=C8,100,C8/(MAX($C$2:$C$34))*100))</f>
        <v>87.49019239256583</v>
      </c>
      <c r="F8" s="14"/>
      <c r="G8" s="10">
        <f t="shared" si="0"/>
        <v>87.49</v>
      </c>
    </row>
    <row r="9" spans="1:7" ht="12.75">
      <c r="A9" s="12" t="str">
        <f>IF(ISBLANK('Kombinált ranglista'!A9),"",'Kombinált ranglista'!A9)</f>
        <v>Juhász Miklós</v>
      </c>
      <c r="B9" s="12" t="str">
        <f>IF(ISBLANK('Kombinált ranglista'!B9),"",'Kombinált ranglista'!B9)</f>
        <v>Kazincbarcika</v>
      </c>
      <c r="C9" s="14"/>
      <c r="D9" s="14"/>
      <c r="E9" s="10">
        <f>IF(ISBLANK(C9),0,IF(MAX($C$2:$C$34)=C9,100,C9/(MAX($C$2:$C$34))*100))</f>
        <v>0</v>
      </c>
      <c r="F9" s="14"/>
      <c r="G9" s="10">
        <f t="shared" si="0"/>
        <v>0</v>
      </c>
    </row>
    <row r="10" spans="1:7" ht="12.75">
      <c r="A10" s="12" t="str">
        <f>IF(ISBLANK('Kombinált ranglista'!A10),"",'Kombinált ranglista'!A10)</f>
        <v>Kántor Gergő</v>
      </c>
      <c r="B10" s="12" t="str">
        <f>IF(ISBLANK('Kombinált ranglista'!B10),"",'Kombinált ranglista'!B10)</f>
        <v>Nyíregyháza</v>
      </c>
      <c r="C10" s="14">
        <v>4337.22</v>
      </c>
      <c r="D10" s="14"/>
      <c r="E10" s="10">
        <f>IF(ISBLANK(C10),0,IF(MAX($C$2:$C$34)=C10,100,C10/(MAX($C$2:$C$34))*100))</f>
        <v>88.62031482419864</v>
      </c>
      <c r="F10" s="14">
        <v>1</v>
      </c>
      <c r="G10" s="10">
        <f t="shared" si="0"/>
        <v>89.62</v>
      </c>
    </row>
    <row r="11" spans="1:7" ht="12.75">
      <c r="A11" s="12" t="str">
        <f>IF(ISBLANK('Kombinált ranglista'!A11),"",'Kombinált ranglista'!A11)</f>
        <v>Kornó István</v>
      </c>
      <c r="B11" s="12" t="str">
        <f>IF(ISBLANK('Kombinált ranglista'!B11),"",'Kombinált ranglista'!B11)</f>
        <v>Budapest</v>
      </c>
      <c r="C11" s="14"/>
      <c r="D11" s="14"/>
      <c r="E11" s="10">
        <f>IF(ISBLANK(C11),0,IF(MAX($C$2:$C$34)=C11,100,C11/(MAX($C$2:$C$34))*100))</f>
        <v>0</v>
      </c>
      <c r="F11" s="14"/>
      <c r="G11" s="10">
        <f t="shared" si="0"/>
        <v>0</v>
      </c>
    </row>
    <row r="12" spans="1:7" ht="12.75">
      <c r="A12" s="12" t="str">
        <f>IF(ISBLANK('Kombinált ranglista'!A12),"",'Kombinált ranglista'!A12)</f>
        <v>Köteles Ádám</v>
      </c>
      <c r="B12" s="12" t="str">
        <f>IF(ISBLANK('Kombinált ranglista'!B12),"",'Kombinált ranglista'!B12)</f>
        <v>Miskolc</v>
      </c>
      <c r="C12" s="14">
        <v>4401.89</v>
      </c>
      <c r="D12" s="14"/>
      <c r="E12" s="10">
        <f>IF(ISBLANK(C12),0,IF(MAX($C$2:$C$34)=C12,100,C12/(MAX($C$2:$C$34))*100))</f>
        <v>89.9416856007977</v>
      </c>
      <c r="F12" s="14">
        <v>2</v>
      </c>
      <c r="G12" s="10">
        <f t="shared" si="0"/>
        <v>91.94</v>
      </c>
    </row>
    <row r="13" spans="1:7" ht="12.75">
      <c r="A13" s="12" t="str">
        <f>IF(ISBLANK('Kombinált ranglista'!A13),"",'Kombinált ranglista'!A13)</f>
        <v>Máté Béla</v>
      </c>
      <c r="B13" s="12" t="str">
        <f>IF(ISBLANK('Kombinált ranglista'!B13),"",'Kombinált ranglista'!B13)</f>
        <v>Miskolc</v>
      </c>
      <c r="C13" s="14">
        <v>3820.26</v>
      </c>
      <c r="D13" s="14"/>
      <c r="E13" s="10">
        <f>IF(ISBLANK(C13),0,IF(MAX($C$2:$C$34)=C13,100,C13/(MAX($C$2:$C$34))*100))</f>
        <v>78.0575216176014</v>
      </c>
      <c r="F13" s="14"/>
      <c r="G13" s="10">
        <f t="shared" si="0"/>
        <v>78.06</v>
      </c>
    </row>
    <row r="14" spans="1:7" ht="12.75">
      <c r="A14" s="12" t="str">
        <f>IF(ISBLANK('Kombinált ranglista'!A14),"",'Kombinált ranglista'!A14)</f>
        <v>Páskai Ferenc</v>
      </c>
      <c r="B14" s="12" t="str">
        <f>IF(ISBLANK('Kombinált ranglista'!B14),"",'Kombinált ranglista'!B14)</f>
        <v>Nyíregyháza</v>
      </c>
      <c r="C14" s="14">
        <v>4501.5</v>
      </c>
      <c r="D14" s="14"/>
      <c r="E14" s="10">
        <f>IF(ISBLANK(C14),0,IF(MAX($C$2:$C$34)=C14,100,C14/(MAX($C$2:$C$34))*100))</f>
        <v>91.9769684685421</v>
      </c>
      <c r="F14" s="14">
        <v>5</v>
      </c>
      <c r="G14" s="10">
        <f t="shared" si="0"/>
        <v>96.98</v>
      </c>
    </row>
    <row r="15" spans="1:7" ht="12.75">
      <c r="A15" s="12" t="str">
        <f>IF(ISBLANK('Kombinált ranglista'!A15),"",'Kombinált ranglista'!A15)</f>
        <v>Posszert Gyula</v>
      </c>
      <c r="B15" s="12" t="str">
        <f>IF(ISBLANK('Kombinált ranglista'!B15),"",'Kombinált ranglista'!B15)</f>
        <v>Kiskunfélegyháza</v>
      </c>
      <c r="C15" s="14">
        <v>4428.37</v>
      </c>
      <c r="D15" s="14"/>
      <c r="E15" s="10">
        <f>IF(ISBLANK(C15),0,IF(MAX($C$2:$C$34)=C15,100,C15/(MAX($C$2:$C$34))*100))</f>
        <v>90.48273861091587</v>
      </c>
      <c r="F15" s="14">
        <v>3</v>
      </c>
      <c r="G15" s="10">
        <f t="shared" si="0"/>
        <v>93.48</v>
      </c>
    </row>
    <row r="16" spans="1:7" ht="12.75">
      <c r="A16" s="12" t="str">
        <f>IF(ISBLANK('Kombinált ranglista'!A16),"",'Kombinált ranglista'!A16)</f>
        <v>Rábel András</v>
      </c>
      <c r="B16" s="12" t="str">
        <f>IF(ISBLANK('Kombinált ranglista'!B16),"",'Kombinált ranglista'!B16)</f>
        <v>Szeged</v>
      </c>
      <c r="C16" s="14"/>
      <c r="D16" s="14"/>
      <c r="E16" s="10">
        <f>IF(ISBLANK(C16),0,IF(MAX($C$2:$C$34)=C16,100,C16/(MAX($C$2:$C$34))*100))</f>
        <v>0</v>
      </c>
      <c r="F16" s="14"/>
      <c r="G16" s="10">
        <f t="shared" si="0"/>
        <v>0</v>
      </c>
    </row>
    <row r="17" spans="1:7" ht="12.75">
      <c r="A17" s="12" t="str">
        <f>IF(ISBLANK('Kombinált ranglista'!A17),"",'Kombinált ranglista'!A17)</f>
        <v>Szokol Roland</v>
      </c>
      <c r="B17" s="12" t="str">
        <f>IF(ISBLANK('Kombinált ranglista'!B17),"",'Kombinált ranglista'!B17)</f>
        <v>Kazincbarcika</v>
      </c>
      <c r="C17" s="14"/>
      <c r="D17" s="14"/>
      <c r="E17" s="10">
        <f>IF(ISBLANK(C17),0,IF(MAX($C$2:$C$34)=C17,100,C17/(MAX($C$2:$C$34))*100))</f>
        <v>0</v>
      </c>
      <c r="F17" s="14"/>
      <c r="G17" s="10">
        <f t="shared" si="0"/>
        <v>0</v>
      </c>
    </row>
    <row r="18" spans="1:7" ht="12.75">
      <c r="A18" s="12" t="str">
        <f>IF(ISBLANK('Kombinált ranglista'!A18),"",'Kombinált ranglista'!A18)</f>
        <v>Varga Zoltán</v>
      </c>
      <c r="B18" s="12" t="str">
        <f>IF(ISBLANK('Kombinált ranglista'!B18),"",'Kombinált ranglista'!B18)</f>
        <v>Kazincbarcika</v>
      </c>
      <c r="C18" s="14">
        <v>4752.92</v>
      </c>
      <c r="D18" s="14"/>
      <c r="E18" s="10">
        <f>IF(ISBLANK(C18),0,IF(MAX($C$2:$C$34)=C18,100,C18/(MAX($C$2:$C$34))*100))</f>
        <v>97.11411151249652</v>
      </c>
      <c r="F18" s="14">
        <v>8</v>
      </c>
      <c r="G18" s="10">
        <f t="shared" si="0"/>
        <v>105.11</v>
      </c>
    </row>
    <row r="19" spans="1:7" ht="12.75">
      <c r="A19" s="12" t="str">
        <f>IF(ISBLANK('Kombinált ranglista'!A19),"",'Kombinált ranglista'!A19)</f>
        <v>Vörös Endre</v>
      </c>
      <c r="B19" s="12" t="str">
        <f>IF(ISBLANK('Kombinált ranglista'!B19),"",'Kombinált ranglista'!B19)</f>
        <v>Szeged</v>
      </c>
      <c r="C19" s="14"/>
      <c r="D19" s="14"/>
      <c r="E19" s="10">
        <f>IF(ISBLANK(C19),0,IF(MAX($C$2:$C$34)=C19,100,C19/(MAX($C$2:$C$34))*100))</f>
        <v>0</v>
      </c>
      <c r="F19" s="14"/>
      <c r="G19" s="10">
        <f t="shared" si="0"/>
        <v>0</v>
      </c>
    </row>
    <row r="20" spans="1:7" ht="12.75">
      <c r="A20" s="12" t="str">
        <f>IF(ISBLANK('Kombinált ranglista'!A20),"",'Kombinált ranglista'!A20)</f>
        <v>Szeri András</v>
      </c>
      <c r="B20" s="12" t="str">
        <f>IF(ISBLANK('Kombinált ranglista'!B20),"",'Kombinált ranglista'!B20)</f>
        <v>Kiskunfélegyháza</v>
      </c>
      <c r="C20" s="14"/>
      <c r="D20" s="14"/>
      <c r="E20" s="10">
        <f>IF(ISBLANK(C20),0,IF(MAX($C$2:$C$34)=C20,100,C20/(MAX($C$2:$C$34))*100))</f>
        <v>0</v>
      </c>
      <c r="F20" s="14"/>
      <c r="G20" s="10">
        <f t="shared" si="0"/>
        <v>0</v>
      </c>
    </row>
    <row r="21" spans="1:7" ht="12.75">
      <c r="A21" s="12" t="str">
        <f>IF(ISBLANK('Kombinált ranglista'!A21),"",'Kombinált ranglista'!A21)</f>
        <v>Szarka László</v>
      </c>
      <c r="B21" s="12" t="str">
        <f>IF(ISBLANK('Kombinált ranglista'!B21),"",'Kombinált ranglista'!B21)</f>
        <v>Budapest</v>
      </c>
      <c r="C21" s="14"/>
      <c r="D21" s="14"/>
      <c r="E21" s="10">
        <f>IF(ISBLANK(C21),0,IF(MAX($C$2:$C$34)=C21,100,C21/(MAX($C$2:$C$34))*100))</f>
        <v>0</v>
      </c>
      <c r="F21" s="14"/>
      <c r="G21" s="10">
        <f t="shared" si="0"/>
        <v>0</v>
      </c>
    </row>
    <row r="22" spans="1:7" ht="12.75">
      <c r="A22" s="12" t="str">
        <f>IF(ISBLANK('Kombinált ranglista'!A22),"",'Kombinált ranglista'!A22)</f>
        <v>Horváth János </v>
      </c>
      <c r="B22" s="12" t="str">
        <f>IF(ISBLANK('Kombinált ranglista'!B22),"",'Kombinált ranglista'!B22)</f>
        <v>Kiskunf.</v>
      </c>
      <c r="C22" s="14"/>
      <c r="D22" s="14"/>
      <c r="E22" s="10">
        <f>IF(ISBLANK(C22),0,IF(MAX($C$2:$C$34)=C22,100,C22/(MAX($C$2:$C$34))*100))</f>
        <v>0</v>
      </c>
      <c r="F22" s="14"/>
      <c r="G22" s="10">
        <f t="shared" si="0"/>
        <v>0</v>
      </c>
    </row>
    <row r="23" spans="1:7" ht="12.75">
      <c r="A23" s="12" t="str">
        <f>IF(ISBLANK('Kombinált ranglista'!A23),"",'Kombinált ranglista'!A23)</f>
        <v>Debreczeni Oszkár</v>
      </c>
      <c r="B23" s="12" t="str">
        <f>IF(ISBLANK('Kombinált ranglista'!B23),"",'Kombinált ranglista'!B23)</f>
        <v>Herend</v>
      </c>
      <c r="C23" s="14"/>
      <c r="D23" s="14"/>
      <c r="E23" s="10">
        <f>IF(ISBLANK(C23),0,IF(MAX($C$2:$C$34)=C23,100,C23/(MAX($C$2:$C$34))*100))</f>
        <v>0</v>
      </c>
      <c r="F23" s="14"/>
      <c r="G23" s="10">
        <f t="shared" si="0"/>
        <v>0</v>
      </c>
    </row>
    <row r="24" spans="1:7" ht="12.75">
      <c r="A24" s="12" t="str">
        <f>IF(ISBLANK('Kombinált ranglista'!A24),"",'Kombinált ranglista'!A24)</f>
        <v>Kaszap Imre</v>
      </c>
      <c r="B24" s="12" t="str">
        <f>IF(ISBLANK('Kombinált ranglista'!B24),"",'Kombinált ranglista'!B24)</f>
        <v>Kiskunhalas</v>
      </c>
      <c r="C24" s="14">
        <v>4809.41</v>
      </c>
      <c r="D24" s="14"/>
      <c r="E24" s="10">
        <f>IF(ISBLANK(C24),0,IF(MAX($C$2:$C$34)=C24,100,C24/(MAX($C$2:$C$34))*100))</f>
        <v>98.26834431240499</v>
      </c>
      <c r="F24" s="14">
        <v>6</v>
      </c>
      <c r="G24" s="10">
        <f t="shared" si="0"/>
        <v>104.27</v>
      </c>
    </row>
    <row r="25" spans="1:7" ht="12.75">
      <c r="A25" s="12" t="str">
        <f>IF(ISBLANK('Kombinált ranglista'!A25),"",'Kombinált ranglista'!A25)</f>
        <v>Megyeri László</v>
      </c>
      <c r="B25" s="12" t="str">
        <f>IF(ISBLANK('Kombinált ranglista'!B25),"",'Kombinált ranglista'!B25)</f>
        <v>Miskolc</v>
      </c>
      <c r="C25" s="14">
        <v>4754.87</v>
      </c>
      <c r="D25" s="14"/>
      <c r="E25" s="10">
        <f>IF(ISBLANK(C25),0,IF(MAX($C$2:$C$34)=C25,100,C25/(MAX($C$2:$C$34))*100))</f>
        <v>97.15395491769783</v>
      </c>
      <c r="F25" s="14">
        <v>4</v>
      </c>
      <c r="G25" s="10">
        <f t="shared" si="0"/>
        <v>101.15</v>
      </c>
    </row>
    <row r="26" spans="1:7" ht="12.75">
      <c r="A26" s="12" t="str">
        <f>IF(ISBLANK('Kombinált ranglista'!A26),"",'Kombinált ranglista'!A26)</f>
        <v>Oroszi Tibor</v>
      </c>
      <c r="B26" s="12" t="str">
        <f>IF(ISBLANK('Kombinált ranglista'!B26),"",'Kombinált ranglista'!B26)</f>
        <v>Nagykáta</v>
      </c>
      <c r="C26" s="14"/>
      <c r="D26" s="14"/>
      <c r="E26" s="10">
        <f>IF(ISBLANK(C26),0,IF(MAX($C$2:$C$34)=C26,100,C26/(MAX($C$2:$C$34))*100))</f>
        <v>0</v>
      </c>
      <c r="F26" s="14"/>
      <c r="G26" s="10">
        <f t="shared" si="0"/>
        <v>0</v>
      </c>
    </row>
    <row r="27" spans="1:7" ht="12.75">
      <c r="A27" s="12" t="str">
        <f>IF(ISBLANK('Kombinált ranglista'!A27),"",'Kombinált ranglista'!A27)</f>
        <v>Viraszkó Pál </v>
      </c>
      <c r="B27" s="12" t="str">
        <f>IF(ISBLANK('Kombinált ranglista'!B27),"",'Kombinált ranglista'!B27)</f>
        <v>Nyíregyháza</v>
      </c>
      <c r="C27" s="14"/>
      <c r="D27" s="14"/>
      <c r="E27" s="10">
        <f>IF(ISBLANK(C27),0,IF(MAX($C$2:$C$34)=C27,100,C27/(MAX($C$2:$C$34))*100))</f>
        <v>0</v>
      </c>
      <c r="F27" s="14"/>
      <c r="G27" s="10">
        <f t="shared" si="0"/>
        <v>0</v>
      </c>
    </row>
    <row r="28" spans="1:7" ht="12.75">
      <c r="A28" s="12" t="str">
        <f>IF(ISBLANK('Kombinált ranglista'!A28),"",'Kombinált ranglista'!A28)</f>
        <v>Verőczey Gábor</v>
      </c>
      <c r="B28" s="12" t="str">
        <f>IF(ISBLANK('Kombinált ranglista'!B28),"",'Kombinált ranglista'!B28)</f>
        <v>Szeged</v>
      </c>
      <c r="C28" s="14"/>
      <c r="D28" s="14"/>
      <c r="E28" s="10">
        <f>IF(ISBLANK(C28),0,IF(MAX($C$2:$C$34)=C28,100,C28/(MAX($C$2:$C$34))*100))</f>
        <v>0</v>
      </c>
      <c r="F28" s="14"/>
      <c r="G28" s="10">
        <f t="shared" si="0"/>
        <v>0</v>
      </c>
    </row>
    <row r="29" spans="1:7" ht="12.75">
      <c r="A29" s="12" t="str">
        <f>IF(ISBLANK('Kombinált ranglista'!A29),"",'Kombinált ranglista'!A29)</f>
        <v>Augusztin Károly</v>
      </c>
      <c r="B29" s="12" t="str">
        <f>IF(ISBLANK('Kombinált ranglista'!B29),"",'Kombinált ranglista'!B29)</f>
        <v>Budapest Mod.klub</v>
      </c>
      <c r="C29" s="14"/>
      <c r="D29" s="14"/>
      <c r="E29" s="10">
        <f>IF(ISBLANK(C29),0,IF(MAX($C$2:$C$34)=C29,100,C29/(MAX($C$2:$C$34))*100))</f>
        <v>0</v>
      </c>
      <c r="F29" s="14"/>
      <c r="G29" s="10">
        <f t="shared" si="0"/>
        <v>0</v>
      </c>
    </row>
    <row r="30" spans="1:7" ht="12.75">
      <c r="A30" s="12" t="str">
        <f>IF(ISBLANK('Kombinált ranglista'!A30),"",'Kombinált ranglista'!A30)</f>
        <v>Molnár Sándor</v>
      </c>
      <c r="B30" s="12" t="str">
        <f>IF(ISBLANK('Kombinált ranglista'!B30),"",'Kombinált ranglista'!B30)</f>
        <v>HVMSE</v>
      </c>
      <c r="C30" s="14"/>
      <c r="D30" s="14"/>
      <c r="E30" s="10">
        <f>IF(ISBLANK(C30),0,IF(MAX($C$2:$C$34)=C30,100,C30/(MAX($C$2:$C$34))*100))</f>
        <v>0</v>
      </c>
      <c r="F30" s="14"/>
      <c r="G30" s="10">
        <f t="shared" si="0"/>
        <v>0</v>
      </c>
    </row>
    <row r="31" spans="1:7" ht="12.75">
      <c r="A31" s="12" t="str">
        <f>IF(ISBLANK('Kombinált ranglista'!A31),"",'Kombinált ranglista'!A31)</f>
        <v>Berta Gábor</v>
      </c>
      <c r="B31" s="12" t="str">
        <f>IF(ISBLANK('Kombinált ranglista'!B31),"",'Kombinált ranglista'!B31)</f>
        <v>HVMSE</v>
      </c>
      <c r="C31" s="14"/>
      <c r="D31" s="14"/>
      <c r="E31" s="10">
        <f>IF(ISBLANK(C31),0,IF(MAX($C$2:$C$34)=C31,100,C31/(MAX($C$2:$C$34))*100))</f>
        <v>0</v>
      </c>
      <c r="F31" s="14"/>
      <c r="G31" s="10">
        <f t="shared" si="0"/>
        <v>0</v>
      </c>
    </row>
    <row r="32" spans="1:7" ht="12.75">
      <c r="A32" s="12" t="str">
        <f>IF(ISBLANK('Kombinált ranglista'!A32),"",'Kombinált ranglista'!A32)</f>
        <v>Imre Csaba</v>
      </c>
      <c r="B32" s="12" t="str">
        <f>IF(ISBLANK('Kombinált ranglista'!B32),"",'Kombinált ranglista'!B32)</f>
        <v>HVMSE</v>
      </c>
      <c r="C32" s="14"/>
      <c r="D32" s="14"/>
      <c r="E32" s="10">
        <f>IF(ISBLANK(C32),0,IF(MAX($C$2:$C$34)=C32,100,C32/(MAX($C$2:$C$34))*100))</f>
        <v>0</v>
      </c>
      <c r="F32" s="14"/>
      <c r="G32" s="10">
        <f t="shared" si="0"/>
        <v>0</v>
      </c>
    </row>
    <row r="33" spans="1:7" ht="12.75">
      <c r="A33" s="12" t="str">
        <f>IF(ISBLANK('Kombinált ranglista'!A33),"",'Kombinált ranglista'!A33)</f>
        <v>Horváth Imre</v>
      </c>
      <c r="B33" s="12" t="str">
        <f>IF(ISBLANK('Kombinált ranglista'!B33),"",'Kombinált ranglista'!B33)</f>
        <v>Nyíregyháza</v>
      </c>
      <c r="C33" s="14">
        <v>3899.79</v>
      </c>
      <c r="D33" s="14"/>
      <c r="E33" s="10">
        <f>IF(ISBLANK(C33),0,IF(MAX($C$2:$C$34)=C33,100,C33/(MAX($C$2:$C$34))*100))</f>
        <v>79.68251957434984</v>
      </c>
      <c r="F33" s="14"/>
      <c r="G33" s="10">
        <f t="shared" si="0"/>
        <v>79.68</v>
      </c>
    </row>
    <row r="34" spans="1:7" ht="12.75">
      <c r="A34" s="12" t="str">
        <f>IF(ISBLANK('Kombinált ranglista'!A34),"",'Kombinált ranglista'!A34)</f>
        <v>Vajda Attila</v>
      </c>
      <c r="B34" s="12" t="str">
        <f>IF(ISBLANK('Kombinált ranglista'!B34),"",'Kombinált ranglista'!B34)</f>
        <v>Kiskunfélegyháza</v>
      </c>
      <c r="C34" s="14"/>
      <c r="D34" s="14"/>
      <c r="E34" s="10">
        <f>IF(ISBLANK(C34),0,IF(MAX($C$2:$C$34)=C34,100,C34/(MAX($C$2:$C$34))*100))</f>
        <v>0</v>
      </c>
      <c r="F34" s="14"/>
      <c r="G34" s="10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</dc:creator>
  <cp:keywords/>
  <dc:description/>
  <cp:lastModifiedBy>Pinkert László</cp:lastModifiedBy>
  <cp:lastPrinted>2006-10-15T14:28:10Z</cp:lastPrinted>
  <dcterms:created xsi:type="dcterms:W3CDTF">2003-08-19T15:33:48Z</dcterms:created>
  <dcterms:modified xsi:type="dcterms:W3CDTF">2006-10-28T17:53:43Z</dcterms:modified>
  <cp:category/>
  <cp:version/>
  <cp:contentType/>
  <cp:contentStatus/>
</cp:coreProperties>
</file>